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80" windowHeight="1095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D4" i="1"/>
  <c r="D3"/>
  <c r="D9" l="1"/>
  <c r="B9"/>
  <c r="D8"/>
  <c r="B8"/>
  <c r="G3" s="1"/>
  <c r="H27" l="1"/>
  <c r="I3"/>
  <c r="F27"/>
  <c r="H6"/>
  <c r="I6" s="1"/>
  <c r="H4"/>
  <c r="I4" s="1"/>
  <c r="H7"/>
  <c r="I7" s="1"/>
  <c r="H5"/>
  <c r="I5" s="1"/>
  <c r="F6"/>
  <c r="G6" s="1"/>
  <c r="F4"/>
  <c r="G4" s="1"/>
  <c r="F7"/>
  <c r="G7" s="1"/>
  <c r="F5"/>
  <c r="G5" s="1"/>
  <c r="F28" l="1"/>
  <c r="F8" s="1"/>
  <c r="G8" s="1"/>
  <c r="H28"/>
  <c r="H8" s="1"/>
  <c r="I8" s="1"/>
  <c r="H9" l="1"/>
  <c r="I9" s="1"/>
  <c r="F9"/>
  <c r="G9" s="1"/>
  <c r="F10" l="1"/>
  <c r="G10" s="1"/>
  <c r="H10"/>
  <c r="I10" s="1"/>
  <c r="F11" l="1"/>
  <c r="G11" s="1"/>
  <c r="H11"/>
  <c r="I11" s="1"/>
  <c r="H12" l="1"/>
  <c r="I12" s="1"/>
  <c r="F12"/>
  <c r="G12" s="1"/>
  <c r="F13" l="1"/>
  <c r="G13" s="1"/>
  <c r="H13"/>
  <c r="I13" s="1"/>
  <c r="H14" l="1"/>
  <c r="I14" s="1"/>
  <c r="F14"/>
  <c r="G14" s="1"/>
  <c r="F15" l="1"/>
  <c r="G15" s="1"/>
  <c r="H15"/>
  <c r="I15" s="1"/>
  <c r="H16" l="1"/>
  <c r="I16" s="1"/>
  <c r="F16"/>
  <c r="G16" s="1"/>
  <c r="F17" l="1"/>
  <c r="G17" s="1"/>
  <c r="H17"/>
  <c r="I17" s="1"/>
  <c r="H18" l="1"/>
  <c r="I18" s="1"/>
  <c r="F18"/>
  <c r="G18" s="1"/>
  <c r="F19" l="1"/>
  <c r="G19" s="1"/>
  <c r="H19"/>
  <c r="I19" s="1"/>
  <c r="H20" l="1"/>
  <c r="I20" s="1"/>
  <c r="F20"/>
  <c r="G20" s="1"/>
  <c r="F21" l="1"/>
  <c r="G21" s="1"/>
  <c r="H21"/>
  <c r="I21" s="1"/>
  <c r="H22" l="1"/>
  <c r="I22" s="1"/>
  <c r="F22"/>
  <c r="G22" s="1"/>
  <c r="F23" l="1"/>
  <c r="G23" s="1"/>
  <c r="H23"/>
  <c r="I23" s="1"/>
  <c r="H24" l="1"/>
  <c r="I24" s="1"/>
  <c r="F24"/>
  <c r="G24" s="1"/>
  <c r="F25" l="1"/>
  <c r="G25" s="1"/>
  <c r="H25"/>
  <c r="I25" s="1"/>
  <c r="H26" l="1"/>
  <c r="F26"/>
  <c r="I26" l="1"/>
  <c r="I27"/>
  <c r="G26"/>
  <c r="G27"/>
</calcChain>
</file>

<file path=xl/sharedStrings.xml><?xml version="1.0" encoding="utf-8"?>
<sst xmlns="http://schemas.openxmlformats.org/spreadsheetml/2006/main" count="16" uniqueCount="10">
  <si>
    <t>pre-Temp (16 to 34C)</t>
  </si>
  <si>
    <t>Temperature (16 to 34C)</t>
  </si>
  <si>
    <t>Lag time, h</t>
  </si>
  <si>
    <t>Breast</t>
  </si>
  <si>
    <t>Thigh</t>
  </si>
  <si>
    <t>Inputs</t>
  </si>
  <si>
    <t>Outputs</t>
  </si>
  <si>
    <t>t</t>
  </si>
  <si>
    <t>log</t>
  </si>
  <si>
    <t>Growth rate, log/h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</si>
</sst>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1" xfId="0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Breast</c:v>
          </c:tx>
          <c:marker>
            <c:symbol val="none"/>
          </c:marker>
          <c:xVal>
            <c:numRef>
              <c:f>Sheet1!$F$3:$F$27</c:f>
              <c:numCache>
                <c:formatCode>0.0</c:formatCode>
                <c:ptCount val="25"/>
                <c:pt idx="0">
                  <c:v>0</c:v>
                </c:pt>
                <c:pt idx="1">
                  <c:v>1.0607759311778882</c:v>
                </c:pt>
                <c:pt idx="2">
                  <c:v>2.1215518623557763</c:v>
                </c:pt>
                <c:pt idx="3">
                  <c:v>3.1823277935336645</c:v>
                </c:pt>
                <c:pt idx="4">
                  <c:v>4.2431037247115526</c:v>
                </c:pt>
                <c:pt idx="5">
                  <c:v>4.9345465057604958</c:v>
                </c:pt>
                <c:pt idx="6">
                  <c:v>5.625989286809439</c:v>
                </c:pt>
                <c:pt idx="7">
                  <c:v>6.3174320678583822</c:v>
                </c:pt>
                <c:pt idx="8">
                  <c:v>7.0088748489073254</c:v>
                </c:pt>
                <c:pt idx="9">
                  <c:v>7.7003176299562686</c:v>
                </c:pt>
                <c:pt idx="10">
                  <c:v>8.3917604110052118</c:v>
                </c:pt>
                <c:pt idx="11">
                  <c:v>9.0832031920541549</c:v>
                </c:pt>
                <c:pt idx="12">
                  <c:v>9.7746459731030981</c:v>
                </c:pt>
                <c:pt idx="13">
                  <c:v>10.466088754152041</c:v>
                </c:pt>
                <c:pt idx="14">
                  <c:v>11.157531535200985</c:v>
                </c:pt>
                <c:pt idx="15">
                  <c:v>11.848974316249928</c:v>
                </c:pt>
                <c:pt idx="16">
                  <c:v>12.540417097298871</c:v>
                </c:pt>
                <c:pt idx="17">
                  <c:v>13.231859878347814</c:v>
                </c:pt>
                <c:pt idx="18">
                  <c:v>13.923302659396757</c:v>
                </c:pt>
                <c:pt idx="19">
                  <c:v>14.6147454404457</c:v>
                </c:pt>
                <c:pt idx="20">
                  <c:v>15.306188221494644</c:v>
                </c:pt>
                <c:pt idx="21">
                  <c:v>15.997631002543587</c:v>
                </c:pt>
                <c:pt idx="22">
                  <c:v>16.68907378359253</c:v>
                </c:pt>
                <c:pt idx="23">
                  <c:v>17.380516564641475</c:v>
                </c:pt>
                <c:pt idx="24">
                  <c:v>18.071959345690424</c:v>
                </c:pt>
              </c:numCache>
            </c:numRef>
          </c:xVal>
          <c:yVal>
            <c:numRef>
              <c:f>Sheet1!$G$3:$G$27</c:f>
              <c:numCache>
                <c:formatCode>0.00</c:formatCode>
                <c:ptCount val="2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5.7</c:v>
                </c:pt>
                <c:pt idx="7">
                  <c:v>5.8999999999999995</c:v>
                </c:pt>
                <c:pt idx="8">
                  <c:v>6.1</c:v>
                </c:pt>
                <c:pt idx="9">
                  <c:v>6.3</c:v>
                </c:pt>
                <c:pt idx="10">
                  <c:v>6.5</c:v>
                </c:pt>
                <c:pt idx="11">
                  <c:v>6.6999999999999993</c:v>
                </c:pt>
                <c:pt idx="12">
                  <c:v>6.8999999999999995</c:v>
                </c:pt>
                <c:pt idx="13">
                  <c:v>7.1</c:v>
                </c:pt>
                <c:pt idx="14">
                  <c:v>7.2999999999999989</c:v>
                </c:pt>
                <c:pt idx="15">
                  <c:v>7.4999999999999991</c:v>
                </c:pt>
                <c:pt idx="16">
                  <c:v>7.6999999999999993</c:v>
                </c:pt>
                <c:pt idx="17">
                  <c:v>7.8999999999999986</c:v>
                </c:pt>
                <c:pt idx="18">
                  <c:v>8.0999999999999979</c:v>
                </c:pt>
                <c:pt idx="19">
                  <c:v>8.2999999999999989</c:v>
                </c:pt>
                <c:pt idx="20">
                  <c:v>8.4999999999999982</c:v>
                </c:pt>
                <c:pt idx="21">
                  <c:v>8.6999999999999993</c:v>
                </c:pt>
                <c:pt idx="22">
                  <c:v>8.8999999999999986</c:v>
                </c:pt>
                <c:pt idx="23">
                  <c:v>9.0999999999999979</c:v>
                </c:pt>
                <c:pt idx="24">
                  <c:v>9.2999999999999989</c:v>
                </c:pt>
              </c:numCache>
            </c:numRef>
          </c:yVal>
        </c:ser>
        <c:ser>
          <c:idx val="1"/>
          <c:order val="1"/>
          <c:tx>
            <c:v>Thigh</c:v>
          </c:tx>
          <c:marker>
            <c:symbol val="none"/>
          </c:marker>
          <c:xVal>
            <c:numRef>
              <c:f>Sheet1!$H$3:$H$27</c:f>
              <c:numCache>
                <c:formatCode>0.0</c:formatCode>
                <c:ptCount val="25"/>
                <c:pt idx="0">
                  <c:v>0</c:v>
                </c:pt>
                <c:pt idx="1">
                  <c:v>0.91594223994947388</c:v>
                </c:pt>
                <c:pt idx="2">
                  <c:v>1.8318844798989478</c:v>
                </c:pt>
                <c:pt idx="3">
                  <c:v>2.7478267198484216</c:v>
                </c:pt>
                <c:pt idx="4">
                  <c:v>3.6637689597978955</c:v>
                </c:pt>
                <c:pt idx="5">
                  <c:v>4.3335271094480712</c:v>
                </c:pt>
                <c:pt idx="6">
                  <c:v>5.0032852590982468</c:v>
                </c:pt>
                <c:pt idx="7">
                  <c:v>5.6730434087484225</c:v>
                </c:pt>
                <c:pt idx="8">
                  <c:v>6.3428015583985982</c:v>
                </c:pt>
                <c:pt idx="9">
                  <c:v>7.0125597080487738</c:v>
                </c:pt>
                <c:pt idx="10">
                  <c:v>7.6823178576989495</c:v>
                </c:pt>
                <c:pt idx="11">
                  <c:v>8.352076007349126</c:v>
                </c:pt>
                <c:pt idx="12">
                  <c:v>9.0218341569993008</c:v>
                </c:pt>
                <c:pt idx="13">
                  <c:v>9.6915923066494756</c:v>
                </c:pt>
                <c:pt idx="14">
                  <c:v>10.36135045629965</c:v>
                </c:pt>
                <c:pt idx="15">
                  <c:v>11.031108605949825</c:v>
                </c:pt>
                <c:pt idx="16">
                  <c:v>11.7008667556</c:v>
                </c:pt>
                <c:pt idx="17">
                  <c:v>12.370624905250175</c:v>
                </c:pt>
                <c:pt idx="18">
                  <c:v>13.040383054900349</c:v>
                </c:pt>
                <c:pt idx="19">
                  <c:v>13.710141204550524</c:v>
                </c:pt>
                <c:pt idx="20">
                  <c:v>14.379899354200699</c:v>
                </c:pt>
                <c:pt idx="21">
                  <c:v>15.049657503850874</c:v>
                </c:pt>
                <c:pt idx="22">
                  <c:v>15.719415653501049</c:v>
                </c:pt>
                <c:pt idx="23">
                  <c:v>16.389173803151223</c:v>
                </c:pt>
                <c:pt idx="24">
                  <c:v>17.058931952801409</c:v>
                </c:pt>
              </c:numCache>
            </c:numRef>
          </c:xVal>
          <c:yVal>
            <c:numRef>
              <c:f>Sheet1!$I$3:$I$27</c:f>
              <c:numCache>
                <c:formatCode>0.00</c:formatCode>
                <c:ptCount val="2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5.7</c:v>
                </c:pt>
                <c:pt idx="7">
                  <c:v>5.9</c:v>
                </c:pt>
                <c:pt idx="8">
                  <c:v>6.1</c:v>
                </c:pt>
                <c:pt idx="9">
                  <c:v>6.3</c:v>
                </c:pt>
                <c:pt idx="10">
                  <c:v>6.5</c:v>
                </c:pt>
                <c:pt idx="11">
                  <c:v>6.6999999999999993</c:v>
                </c:pt>
                <c:pt idx="12">
                  <c:v>6.9</c:v>
                </c:pt>
                <c:pt idx="13">
                  <c:v>7.1</c:v>
                </c:pt>
                <c:pt idx="14">
                  <c:v>7.2999999999999989</c:v>
                </c:pt>
                <c:pt idx="15">
                  <c:v>7.4999999999999991</c:v>
                </c:pt>
                <c:pt idx="16">
                  <c:v>7.6999999999999993</c:v>
                </c:pt>
                <c:pt idx="17">
                  <c:v>7.8999999999999986</c:v>
                </c:pt>
                <c:pt idx="18">
                  <c:v>8.0999999999999979</c:v>
                </c:pt>
                <c:pt idx="19">
                  <c:v>8.2999999999999972</c:v>
                </c:pt>
                <c:pt idx="20">
                  <c:v>8.4999999999999982</c:v>
                </c:pt>
                <c:pt idx="21">
                  <c:v>8.6999999999999975</c:v>
                </c:pt>
                <c:pt idx="22">
                  <c:v>8.8999999999999968</c:v>
                </c:pt>
                <c:pt idx="23">
                  <c:v>9.0999999999999961</c:v>
                </c:pt>
                <c:pt idx="24">
                  <c:v>9.2999999999999972</c:v>
                </c:pt>
              </c:numCache>
            </c:numRef>
          </c:yVal>
        </c:ser>
        <c:axId val="211893248"/>
        <c:axId val="212052224"/>
      </c:scatterChart>
      <c:valAx>
        <c:axId val="211893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Time, h</a:t>
                </a:r>
              </a:p>
            </c:rich>
          </c:tx>
          <c:layout/>
        </c:title>
        <c:numFmt formatCode="0" sourceLinked="0"/>
        <c:minorTickMark val="out"/>
        <c:tickLblPos val="nextTo"/>
        <c:crossAx val="212052224"/>
        <c:crosses val="autoZero"/>
        <c:crossBetween val="midCat"/>
      </c:valAx>
      <c:valAx>
        <c:axId val="212052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log/portion</a:t>
                </a:r>
              </a:p>
            </c:rich>
          </c:tx>
          <c:layout/>
        </c:title>
        <c:numFmt formatCode="0" sourceLinked="0"/>
        <c:tickLblPos val="nextTo"/>
        <c:crossAx val="211893248"/>
        <c:crosses val="autoZero"/>
        <c:crossBetween val="midCat"/>
      </c:valAx>
    </c:plotArea>
    <c:legend>
      <c:legendPos val="t"/>
      <c:layout/>
    </c:legend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76200</xdr:rowOff>
    </xdr:from>
    <xdr:ext cx="2790825" cy="447676"/>
    <xdr:sp macro="" textlink="">
      <xdr:nvSpPr>
        <xdr:cNvPr id="2" name="TextBox 1"/>
        <xdr:cNvSpPr txBox="1"/>
      </xdr:nvSpPr>
      <xdr:spPr>
        <a:xfrm>
          <a:off x="0" y="2076450"/>
          <a:ext cx="2790825" cy="44767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Red numbers are entered whereas blue numbers are calculated. 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9</xdr:col>
      <xdr:colOff>76199</xdr:colOff>
      <xdr:row>0</xdr:row>
      <xdr:rowOff>28574</xdr:rowOff>
    </xdr:from>
    <xdr:to>
      <xdr:col>17</xdr:col>
      <xdr:colOff>104774</xdr:colOff>
      <xdr:row>27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C25" sqref="C25"/>
    </sheetView>
  </sheetViews>
  <sheetFormatPr defaultRowHeight="15.75"/>
  <cols>
    <col min="1" max="1" width="20.125" style="2" customWidth="1"/>
    <col min="2" max="2" width="7.25" style="1" customWidth="1"/>
    <col min="3" max="3" width="2.5" style="2" customWidth="1"/>
    <col min="4" max="4" width="7.25" style="2" customWidth="1"/>
    <col min="5" max="5" width="2.75" style="2" customWidth="1"/>
    <col min="6" max="251" width="9" style="2"/>
    <col min="252" max="252" width="18.625" style="2" customWidth="1"/>
    <col min="253" max="253" width="7.25" style="2" customWidth="1"/>
    <col min="254" max="254" width="8.75" style="2" customWidth="1"/>
    <col min="255" max="255" width="7.5" style="2" customWidth="1"/>
    <col min="256" max="256" width="9" style="2"/>
    <col min="257" max="257" width="7.25" style="2" customWidth="1"/>
    <col min="258" max="258" width="8.75" style="2" customWidth="1"/>
    <col min="259" max="259" width="7.5" style="2" customWidth="1"/>
    <col min="260" max="507" width="9" style="2"/>
    <col min="508" max="508" width="18.625" style="2" customWidth="1"/>
    <col min="509" max="509" width="7.25" style="2" customWidth="1"/>
    <col min="510" max="510" width="8.75" style="2" customWidth="1"/>
    <col min="511" max="511" width="7.5" style="2" customWidth="1"/>
    <col min="512" max="512" width="9" style="2"/>
    <col min="513" max="513" width="7.25" style="2" customWidth="1"/>
    <col min="514" max="514" width="8.75" style="2" customWidth="1"/>
    <col min="515" max="515" width="7.5" style="2" customWidth="1"/>
    <col min="516" max="763" width="9" style="2"/>
    <col min="764" max="764" width="18.625" style="2" customWidth="1"/>
    <col min="765" max="765" width="7.25" style="2" customWidth="1"/>
    <col min="766" max="766" width="8.75" style="2" customWidth="1"/>
    <col min="767" max="767" width="7.5" style="2" customWidth="1"/>
    <col min="768" max="768" width="9" style="2"/>
    <col min="769" max="769" width="7.25" style="2" customWidth="1"/>
    <col min="770" max="770" width="8.75" style="2" customWidth="1"/>
    <col min="771" max="771" width="7.5" style="2" customWidth="1"/>
    <col min="772" max="1019" width="9" style="2"/>
    <col min="1020" max="1020" width="18.625" style="2" customWidth="1"/>
    <col min="1021" max="1021" width="7.25" style="2" customWidth="1"/>
    <col min="1022" max="1022" width="8.75" style="2" customWidth="1"/>
    <col min="1023" max="1023" width="7.5" style="2" customWidth="1"/>
    <col min="1024" max="1024" width="9" style="2"/>
    <col min="1025" max="1025" width="7.25" style="2" customWidth="1"/>
    <col min="1026" max="1026" width="8.75" style="2" customWidth="1"/>
    <col min="1027" max="1027" width="7.5" style="2" customWidth="1"/>
    <col min="1028" max="1275" width="9" style="2"/>
    <col min="1276" max="1276" width="18.625" style="2" customWidth="1"/>
    <col min="1277" max="1277" width="7.25" style="2" customWidth="1"/>
    <col min="1278" max="1278" width="8.75" style="2" customWidth="1"/>
    <col min="1279" max="1279" width="7.5" style="2" customWidth="1"/>
    <col min="1280" max="1280" width="9" style="2"/>
    <col min="1281" max="1281" width="7.25" style="2" customWidth="1"/>
    <col min="1282" max="1282" width="8.75" style="2" customWidth="1"/>
    <col min="1283" max="1283" width="7.5" style="2" customWidth="1"/>
    <col min="1284" max="1531" width="9" style="2"/>
    <col min="1532" max="1532" width="18.625" style="2" customWidth="1"/>
    <col min="1533" max="1533" width="7.25" style="2" customWidth="1"/>
    <col min="1534" max="1534" width="8.75" style="2" customWidth="1"/>
    <col min="1535" max="1535" width="7.5" style="2" customWidth="1"/>
    <col min="1536" max="1536" width="9" style="2"/>
    <col min="1537" max="1537" width="7.25" style="2" customWidth="1"/>
    <col min="1538" max="1538" width="8.75" style="2" customWidth="1"/>
    <col min="1539" max="1539" width="7.5" style="2" customWidth="1"/>
    <col min="1540" max="1787" width="9" style="2"/>
    <col min="1788" max="1788" width="18.625" style="2" customWidth="1"/>
    <col min="1789" max="1789" width="7.25" style="2" customWidth="1"/>
    <col min="1790" max="1790" width="8.75" style="2" customWidth="1"/>
    <col min="1791" max="1791" width="7.5" style="2" customWidth="1"/>
    <col min="1792" max="1792" width="9" style="2"/>
    <col min="1793" max="1793" width="7.25" style="2" customWidth="1"/>
    <col min="1794" max="1794" width="8.75" style="2" customWidth="1"/>
    <col min="1795" max="1795" width="7.5" style="2" customWidth="1"/>
    <col min="1796" max="2043" width="9" style="2"/>
    <col min="2044" max="2044" width="18.625" style="2" customWidth="1"/>
    <col min="2045" max="2045" width="7.25" style="2" customWidth="1"/>
    <col min="2046" max="2046" width="8.75" style="2" customWidth="1"/>
    <col min="2047" max="2047" width="7.5" style="2" customWidth="1"/>
    <col min="2048" max="2048" width="9" style="2"/>
    <col min="2049" max="2049" width="7.25" style="2" customWidth="1"/>
    <col min="2050" max="2050" width="8.75" style="2" customWidth="1"/>
    <col min="2051" max="2051" width="7.5" style="2" customWidth="1"/>
    <col min="2052" max="2299" width="9" style="2"/>
    <col min="2300" max="2300" width="18.625" style="2" customWidth="1"/>
    <col min="2301" max="2301" width="7.25" style="2" customWidth="1"/>
    <col min="2302" max="2302" width="8.75" style="2" customWidth="1"/>
    <col min="2303" max="2303" width="7.5" style="2" customWidth="1"/>
    <col min="2304" max="2304" width="9" style="2"/>
    <col min="2305" max="2305" width="7.25" style="2" customWidth="1"/>
    <col min="2306" max="2306" width="8.75" style="2" customWidth="1"/>
    <col min="2307" max="2307" width="7.5" style="2" customWidth="1"/>
    <col min="2308" max="2555" width="9" style="2"/>
    <col min="2556" max="2556" width="18.625" style="2" customWidth="1"/>
    <col min="2557" max="2557" width="7.25" style="2" customWidth="1"/>
    <col min="2558" max="2558" width="8.75" style="2" customWidth="1"/>
    <col min="2559" max="2559" width="7.5" style="2" customWidth="1"/>
    <col min="2560" max="2560" width="9" style="2"/>
    <col min="2561" max="2561" width="7.25" style="2" customWidth="1"/>
    <col min="2562" max="2562" width="8.75" style="2" customWidth="1"/>
    <col min="2563" max="2563" width="7.5" style="2" customWidth="1"/>
    <col min="2564" max="2811" width="9" style="2"/>
    <col min="2812" max="2812" width="18.625" style="2" customWidth="1"/>
    <col min="2813" max="2813" width="7.25" style="2" customWidth="1"/>
    <col min="2814" max="2814" width="8.75" style="2" customWidth="1"/>
    <col min="2815" max="2815" width="7.5" style="2" customWidth="1"/>
    <col min="2816" max="2816" width="9" style="2"/>
    <col min="2817" max="2817" width="7.25" style="2" customWidth="1"/>
    <col min="2818" max="2818" width="8.75" style="2" customWidth="1"/>
    <col min="2819" max="2819" width="7.5" style="2" customWidth="1"/>
    <col min="2820" max="3067" width="9" style="2"/>
    <col min="3068" max="3068" width="18.625" style="2" customWidth="1"/>
    <col min="3069" max="3069" width="7.25" style="2" customWidth="1"/>
    <col min="3070" max="3070" width="8.75" style="2" customWidth="1"/>
    <col min="3071" max="3071" width="7.5" style="2" customWidth="1"/>
    <col min="3072" max="3072" width="9" style="2"/>
    <col min="3073" max="3073" width="7.25" style="2" customWidth="1"/>
    <col min="3074" max="3074" width="8.75" style="2" customWidth="1"/>
    <col min="3075" max="3075" width="7.5" style="2" customWidth="1"/>
    <col min="3076" max="3323" width="9" style="2"/>
    <col min="3324" max="3324" width="18.625" style="2" customWidth="1"/>
    <col min="3325" max="3325" width="7.25" style="2" customWidth="1"/>
    <col min="3326" max="3326" width="8.75" style="2" customWidth="1"/>
    <col min="3327" max="3327" width="7.5" style="2" customWidth="1"/>
    <col min="3328" max="3328" width="9" style="2"/>
    <col min="3329" max="3329" width="7.25" style="2" customWidth="1"/>
    <col min="3330" max="3330" width="8.75" style="2" customWidth="1"/>
    <col min="3331" max="3331" width="7.5" style="2" customWidth="1"/>
    <col min="3332" max="3579" width="9" style="2"/>
    <col min="3580" max="3580" width="18.625" style="2" customWidth="1"/>
    <col min="3581" max="3581" width="7.25" style="2" customWidth="1"/>
    <col min="3582" max="3582" width="8.75" style="2" customWidth="1"/>
    <col min="3583" max="3583" width="7.5" style="2" customWidth="1"/>
    <col min="3584" max="3584" width="9" style="2"/>
    <col min="3585" max="3585" width="7.25" style="2" customWidth="1"/>
    <col min="3586" max="3586" width="8.75" style="2" customWidth="1"/>
    <col min="3587" max="3587" width="7.5" style="2" customWidth="1"/>
    <col min="3588" max="3835" width="9" style="2"/>
    <col min="3836" max="3836" width="18.625" style="2" customWidth="1"/>
    <col min="3837" max="3837" width="7.25" style="2" customWidth="1"/>
    <col min="3838" max="3838" width="8.75" style="2" customWidth="1"/>
    <col min="3839" max="3839" width="7.5" style="2" customWidth="1"/>
    <col min="3840" max="3840" width="9" style="2"/>
    <col min="3841" max="3841" width="7.25" style="2" customWidth="1"/>
    <col min="3842" max="3842" width="8.75" style="2" customWidth="1"/>
    <col min="3843" max="3843" width="7.5" style="2" customWidth="1"/>
    <col min="3844" max="4091" width="9" style="2"/>
    <col min="4092" max="4092" width="18.625" style="2" customWidth="1"/>
    <col min="4093" max="4093" width="7.25" style="2" customWidth="1"/>
    <col min="4094" max="4094" width="8.75" style="2" customWidth="1"/>
    <col min="4095" max="4095" width="7.5" style="2" customWidth="1"/>
    <col min="4096" max="4096" width="9" style="2"/>
    <col min="4097" max="4097" width="7.25" style="2" customWidth="1"/>
    <col min="4098" max="4098" width="8.75" style="2" customWidth="1"/>
    <col min="4099" max="4099" width="7.5" style="2" customWidth="1"/>
    <col min="4100" max="4347" width="9" style="2"/>
    <col min="4348" max="4348" width="18.625" style="2" customWidth="1"/>
    <col min="4349" max="4349" width="7.25" style="2" customWidth="1"/>
    <col min="4350" max="4350" width="8.75" style="2" customWidth="1"/>
    <col min="4351" max="4351" width="7.5" style="2" customWidth="1"/>
    <col min="4352" max="4352" width="9" style="2"/>
    <col min="4353" max="4353" width="7.25" style="2" customWidth="1"/>
    <col min="4354" max="4354" width="8.75" style="2" customWidth="1"/>
    <col min="4355" max="4355" width="7.5" style="2" customWidth="1"/>
    <col min="4356" max="4603" width="9" style="2"/>
    <col min="4604" max="4604" width="18.625" style="2" customWidth="1"/>
    <col min="4605" max="4605" width="7.25" style="2" customWidth="1"/>
    <col min="4606" max="4606" width="8.75" style="2" customWidth="1"/>
    <col min="4607" max="4607" width="7.5" style="2" customWidth="1"/>
    <col min="4608" max="4608" width="9" style="2"/>
    <col min="4609" max="4609" width="7.25" style="2" customWidth="1"/>
    <col min="4610" max="4610" width="8.75" style="2" customWidth="1"/>
    <col min="4611" max="4611" width="7.5" style="2" customWidth="1"/>
    <col min="4612" max="4859" width="9" style="2"/>
    <col min="4860" max="4860" width="18.625" style="2" customWidth="1"/>
    <col min="4861" max="4861" width="7.25" style="2" customWidth="1"/>
    <col min="4862" max="4862" width="8.75" style="2" customWidth="1"/>
    <col min="4863" max="4863" width="7.5" style="2" customWidth="1"/>
    <col min="4864" max="4864" width="9" style="2"/>
    <col min="4865" max="4865" width="7.25" style="2" customWidth="1"/>
    <col min="4866" max="4866" width="8.75" style="2" customWidth="1"/>
    <col min="4867" max="4867" width="7.5" style="2" customWidth="1"/>
    <col min="4868" max="5115" width="9" style="2"/>
    <col min="5116" max="5116" width="18.625" style="2" customWidth="1"/>
    <col min="5117" max="5117" width="7.25" style="2" customWidth="1"/>
    <col min="5118" max="5118" width="8.75" style="2" customWidth="1"/>
    <col min="5119" max="5119" width="7.5" style="2" customWidth="1"/>
    <col min="5120" max="5120" width="9" style="2"/>
    <col min="5121" max="5121" width="7.25" style="2" customWidth="1"/>
    <col min="5122" max="5122" width="8.75" style="2" customWidth="1"/>
    <col min="5123" max="5123" width="7.5" style="2" customWidth="1"/>
    <col min="5124" max="5371" width="9" style="2"/>
    <col min="5372" max="5372" width="18.625" style="2" customWidth="1"/>
    <col min="5373" max="5373" width="7.25" style="2" customWidth="1"/>
    <col min="5374" max="5374" width="8.75" style="2" customWidth="1"/>
    <col min="5375" max="5375" width="7.5" style="2" customWidth="1"/>
    <col min="5376" max="5376" width="9" style="2"/>
    <col min="5377" max="5377" width="7.25" style="2" customWidth="1"/>
    <col min="5378" max="5378" width="8.75" style="2" customWidth="1"/>
    <col min="5379" max="5379" width="7.5" style="2" customWidth="1"/>
    <col min="5380" max="5627" width="9" style="2"/>
    <col min="5628" max="5628" width="18.625" style="2" customWidth="1"/>
    <col min="5629" max="5629" width="7.25" style="2" customWidth="1"/>
    <col min="5630" max="5630" width="8.75" style="2" customWidth="1"/>
    <col min="5631" max="5631" width="7.5" style="2" customWidth="1"/>
    <col min="5632" max="5632" width="9" style="2"/>
    <col min="5633" max="5633" width="7.25" style="2" customWidth="1"/>
    <col min="5634" max="5634" width="8.75" style="2" customWidth="1"/>
    <col min="5635" max="5635" width="7.5" style="2" customWidth="1"/>
    <col min="5636" max="5883" width="9" style="2"/>
    <col min="5884" max="5884" width="18.625" style="2" customWidth="1"/>
    <col min="5885" max="5885" width="7.25" style="2" customWidth="1"/>
    <col min="5886" max="5886" width="8.75" style="2" customWidth="1"/>
    <col min="5887" max="5887" width="7.5" style="2" customWidth="1"/>
    <col min="5888" max="5888" width="9" style="2"/>
    <col min="5889" max="5889" width="7.25" style="2" customWidth="1"/>
    <col min="5890" max="5890" width="8.75" style="2" customWidth="1"/>
    <col min="5891" max="5891" width="7.5" style="2" customWidth="1"/>
    <col min="5892" max="6139" width="9" style="2"/>
    <col min="6140" max="6140" width="18.625" style="2" customWidth="1"/>
    <col min="6141" max="6141" width="7.25" style="2" customWidth="1"/>
    <col min="6142" max="6142" width="8.75" style="2" customWidth="1"/>
    <col min="6143" max="6143" width="7.5" style="2" customWidth="1"/>
    <col min="6144" max="6144" width="9" style="2"/>
    <col min="6145" max="6145" width="7.25" style="2" customWidth="1"/>
    <col min="6146" max="6146" width="8.75" style="2" customWidth="1"/>
    <col min="6147" max="6147" width="7.5" style="2" customWidth="1"/>
    <col min="6148" max="6395" width="9" style="2"/>
    <col min="6396" max="6396" width="18.625" style="2" customWidth="1"/>
    <col min="6397" max="6397" width="7.25" style="2" customWidth="1"/>
    <col min="6398" max="6398" width="8.75" style="2" customWidth="1"/>
    <col min="6399" max="6399" width="7.5" style="2" customWidth="1"/>
    <col min="6400" max="6400" width="9" style="2"/>
    <col min="6401" max="6401" width="7.25" style="2" customWidth="1"/>
    <col min="6402" max="6402" width="8.75" style="2" customWidth="1"/>
    <col min="6403" max="6403" width="7.5" style="2" customWidth="1"/>
    <col min="6404" max="6651" width="9" style="2"/>
    <col min="6652" max="6652" width="18.625" style="2" customWidth="1"/>
    <col min="6653" max="6653" width="7.25" style="2" customWidth="1"/>
    <col min="6654" max="6654" width="8.75" style="2" customWidth="1"/>
    <col min="6655" max="6655" width="7.5" style="2" customWidth="1"/>
    <col min="6656" max="6656" width="9" style="2"/>
    <col min="6657" max="6657" width="7.25" style="2" customWidth="1"/>
    <col min="6658" max="6658" width="8.75" style="2" customWidth="1"/>
    <col min="6659" max="6659" width="7.5" style="2" customWidth="1"/>
    <col min="6660" max="6907" width="9" style="2"/>
    <col min="6908" max="6908" width="18.625" style="2" customWidth="1"/>
    <col min="6909" max="6909" width="7.25" style="2" customWidth="1"/>
    <col min="6910" max="6910" width="8.75" style="2" customWidth="1"/>
    <col min="6911" max="6911" width="7.5" style="2" customWidth="1"/>
    <col min="6912" max="6912" width="9" style="2"/>
    <col min="6913" max="6913" width="7.25" style="2" customWidth="1"/>
    <col min="6914" max="6914" width="8.75" style="2" customWidth="1"/>
    <col min="6915" max="6915" width="7.5" style="2" customWidth="1"/>
    <col min="6916" max="7163" width="9" style="2"/>
    <col min="7164" max="7164" width="18.625" style="2" customWidth="1"/>
    <col min="7165" max="7165" width="7.25" style="2" customWidth="1"/>
    <col min="7166" max="7166" width="8.75" style="2" customWidth="1"/>
    <col min="7167" max="7167" width="7.5" style="2" customWidth="1"/>
    <col min="7168" max="7168" width="9" style="2"/>
    <col min="7169" max="7169" width="7.25" style="2" customWidth="1"/>
    <col min="7170" max="7170" width="8.75" style="2" customWidth="1"/>
    <col min="7171" max="7171" width="7.5" style="2" customWidth="1"/>
    <col min="7172" max="7419" width="9" style="2"/>
    <col min="7420" max="7420" width="18.625" style="2" customWidth="1"/>
    <col min="7421" max="7421" width="7.25" style="2" customWidth="1"/>
    <col min="7422" max="7422" width="8.75" style="2" customWidth="1"/>
    <col min="7423" max="7423" width="7.5" style="2" customWidth="1"/>
    <col min="7424" max="7424" width="9" style="2"/>
    <col min="7425" max="7425" width="7.25" style="2" customWidth="1"/>
    <col min="7426" max="7426" width="8.75" style="2" customWidth="1"/>
    <col min="7427" max="7427" width="7.5" style="2" customWidth="1"/>
    <col min="7428" max="7675" width="9" style="2"/>
    <col min="7676" max="7676" width="18.625" style="2" customWidth="1"/>
    <col min="7677" max="7677" width="7.25" style="2" customWidth="1"/>
    <col min="7678" max="7678" width="8.75" style="2" customWidth="1"/>
    <col min="7679" max="7679" width="7.5" style="2" customWidth="1"/>
    <col min="7680" max="7680" width="9" style="2"/>
    <col min="7681" max="7681" width="7.25" style="2" customWidth="1"/>
    <col min="7682" max="7682" width="8.75" style="2" customWidth="1"/>
    <col min="7683" max="7683" width="7.5" style="2" customWidth="1"/>
    <col min="7684" max="7931" width="9" style="2"/>
    <col min="7932" max="7932" width="18.625" style="2" customWidth="1"/>
    <col min="7933" max="7933" width="7.25" style="2" customWidth="1"/>
    <col min="7934" max="7934" width="8.75" style="2" customWidth="1"/>
    <col min="7935" max="7935" width="7.5" style="2" customWidth="1"/>
    <col min="7936" max="7936" width="9" style="2"/>
    <col min="7937" max="7937" width="7.25" style="2" customWidth="1"/>
    <col min="7938" max="7938" width="8.75" style="2" customWidth="1"/>
    <col min="7939" max="7939" width="7.5" style="2" customWidth="1"/>
    <col min="7940" max="8187" width="9" style="2"/>
    <col min="8188" max="8188" width="18.625" style="2" customWidth="1"/>
    <col min="8189" max="8189" width="7.25" style="2" customWidth="1"/>
    <col min="8190" max="8190" width="8.75" style="2" customWidth="1"/>
    <col min="8191" max="8191" width="7.5" style="2" customWidth="1"/>
    <col min="8192" max="8192" width="9" style="2"/>
    <col min="8193" max="8193" width="7.25" style="2" customWidth="1"/>
    <col min="8194" max="8194" width="8.75" style="2" customWidth="1"/>
    <col min="8195" max="8195" width="7.5" style="2" customWidth="1"/>
    <col min="8196" max="8443" width="9" style="2"/>
    <col min="8444" max="8444" width="18.625" style="2" customWidth="1"/>
    <col min="8445" max="8445" width="7.25" style="2" customWidth="1"/>
    <col min="8446" max="8446" width="8.75" style="2" customWidth="1"/>
    <col min="8447" max="8447" width="7.5" style="2" customWidth="1"/>
    <col min="8448" max="8448" width="9" style="2"/>
    <col min="8449" max="8449" width="7.25" style="2" customWidth="1"/>
    <col min="8450" max="8450" width="8.75" style="2" customWidth="1"/>
    <col min="8451" max="8451" width="7.5" style="2" customWidth="1"/>
    <col min="8452" max="8699" width="9" style="2"/>
    <col min="8700" max="8700" width="18.625" style="2" customWidth="1"/>
    <col min="8701" max="8701" width="7.25" style="2" customWidth="1"/>
    <col min="8702" max="8702" width="8.75" style="2" customWidth="1"/>
    <col min="8703" max="8703" width="7.5" style="2" customWidth="1"/>
    <col min="8704" max="8704" width="9" style="2"/>
    <col min="8705" max="8705" width="7.25" style="2" customWidth="1"/>
    <col min="8706" max="8706" width="8.75" style="2" customWidth="1"/>
    <col min="8707" max="8707" width="7.5" style="2" customWidth="1"/>
    <col min="8708" max="8955" width="9" style="2"/>
    <col min="8956" max="8956" width="18.625" style="2" customWidth="1"/>
    <col min="8957" max="8957" width="7.25" style="2" customWidth="1"/>
    <col min="8958" max="8958" width="8.75" style="2" customWidth="1"/>
    <col min="8959" max="8959" width="7.5" style="2" customWidth="1"/>
    <col min="8960" max="8960" width="9" style="2"/>
    <col min="8961" max="8961" width="7.25" style="2" customWidth="1"/>
    <col min="8962" max="8962" width="8.75" style="2" customWidth="1"/>
    <col min="8963" max="8963" width="7.5" style="2" customWidth="1"/>
    <col min="8964" max="9211" width="9" style="2"/>
    <col min="9212" max="9212" width="18.625" style="2" customWidth="1"/>
    <col min="9213" max="9213" width="7.25" style="2" customWidth="1"/>
    <col min="9214" max="9214" width="8.75" style="2" customWidth="1"/>
    <col min="9215" max="9215" width="7.5" style="2" customWidth="1"/>
    <col min="9216" max="9216" width="9" style="2"/>
    <col min="9217" max="9217" width="7.25" style="2" customWidth="1"/>
    <col min="9218" max="9218" width="8.75" style="2" customWidth="1"/>
    <col min="9219" max="9219" width="7.5" style="2" customWidth="1"/>
    <col min="9220" max="9467" width="9" style="2"/>
    <col min="9468" max="9468" width="18.625" style="2" customWidth="1"/>
    <col min="9469" max="9469" width="7.25" style="2" customWidth="1"/>
    <col min="9470" max="9470" width="8.75" style="2" customWidth="1"/>
    <col min="9471" max="9471" width="7.5" style="2" customWidth="1"/>
    <col min="9472" max="9472" width="9" style="2"/>
    <col min="9473" max="9473" width="7.25" style="2" customWidth="1"/>
    <col min="9474" max="9474" width="8.75" style="2" customWidth="1"/>
    <col min="9475" max="9475" width="7.5" style="2" customWidth="1"/>
    <col min="9476" max="9723" width="9" style="2"/>
    <col min="9724" max="9724" width="18.625" style="2" customWidth="1"/>
    <col min="9725" max="9725" width="7.25" style="2" customWidth="1"/>
    <col min="9726" max="9726" width="8.75" style="2" customWidth="1"/>
    <col min="9727" max="9727" width="7.5" style="2" customWidth="1"/>
    <col min="9728" max="9728" width="9" style="2"/>
    <col min="9729" max="9729" width="7.25" style="2" customWidth="1"/>
    <col min="9730" max="9730" width="8.75" style="2" customWidth="1"/>
    <col min="9731" max="9731" width="7.5" style="2" customWidth="1"/>
    <col min="9732" max="9979" width="9" style="2"/>
    <col min="9980" max="9980" width="18.625" style="2" customWidth="1"/>
    <col min="9981" max="9981" width="7.25" style="2" customWidth="1"/>
    <col min="9982" max="9982" width="8.75" style="2" customWidth="1"/>
    <col min="9983" max="9983" width="7.5" style="2" customWidth="1"/>
    <col min="9984" max="9984" width="9" style="2"/>
    <col min="9985" max="9985" width="7.25" style="2" customWidth="1"/>
    <col min="9986" max="9986" width="8.75" style="2" customWidth="1"/>
    <col min="9987" max="9987" width="7.5" style="2" customWidth="1"/>
    <col min="9988" max="10235" width="9" style="2"/>
    <col min="10236" max="10236" width="18.625" style="2" customWidth="1"/>
    <col min="10237" max="10237" width="7.25" style="2" customWidth="1"/>
    <col min="10238" max="10238" width="8.75" style="2" customWidth="1"/>
    <col min="10239" max="10239" width="7.5" style="2" customWidth="1"/>
    <col min="10240" max="10240" width="9" style="2"/>
    <col min="10241" max="10241" width="7.25" style="2" customWidth="1"/>
    <col min="10242" max="10242" width="8.75" style="2" customWidth="1"/>
    <col min="10243" max="10243" width="7.5" style="2" customWidth="1"/>
    <col min="10244" max="10491" width="9" style="2"/>
    <col min="10492" max="10492" width="18.625" style="2" customWidth="1"/>
    <col min="10493" max="10493" width="7.25" style="2" customWidth="1"/>
    <col min="10494" max="10494" width="8.75" style="2" customWidth="1"/>
    <col min="10495" max="10495" width="7.5" style="2" customWidth="1"/>
    <col min="10496" max="10496" width="9" style="2"/>
    <col min="10497" max="10497" width="7.25" style="2" customWidth="1"/>
    <col min="10498" max="10498" width="8.75" style="2" customWidth="1"/>
    <col min="10499" max="10499" width="7.5" style="2" customWidth="1"/>
    <col min="10500" max="10747" width="9" style="2"/>
    <col min="10748" max="10748" width="18.625" style="2" customWidth="1"/>
    <col min="10749" max="10749" width="7.25" style="2" customWidth="1"/>
    <col min="10750" max="10750" width="8.75" style="2" customWidth="1"/>
    <col min="10751" max="10751" width="7.5" style="2" customWidth="1"/>
    <col min="10752" max="10752" width="9" style="2"/>
    <col min="10753" max="10753" width="7.25" style="2" customWidth="1"/>
    <col min="10754" max="10754" width="8.75" style="2" customWidth="1"/>
    <col min="10755" max="10755" width="7.5" style="2" customWidth="1"/>
    <col min="10756" max="11003" width="9" style="2"/>
    <col min="11004" max="11004" width="18.625" style="2" customWidth="1"/>
    <col min="11005" max="11005" width="7.25" style="2" customWidth="1"/>
    <col min="11006" max="11006" width="8.75" style="2" customWidth="1"/>
    <col min="11007" max="11007" width="7.5" style="2" customWidth="1"/>
    <col min="11008" max="11008" width="9" style="2"/>
    <col min="11009" max="11009" width="7.25" style="2" customWidth="1"/>
    <col min="11010" max="11010" width="8.75" style="2" customWidth="1"/>
    <col min="11011" max="11011" width="7.5" style="2" customWidth="1"/>
    <col min="11012" max="11259" width="9" style="2"/>
    <col min="11260" max="11260" width="18.625" style="2" customWidth="1"/>
    <col min="11261" max="11261" width="7.25" style="2" customWidth="1"/>
    <col min="11262" max="11262" width="8.75" style="2" customWidth="1"/>
    <col min="11263" max="11263" width="7.5" style="2" customWidth="1"/>
    <col min="11264" max="11264" width="9" style="2"/>
    <col min="11265" max="11265" width="7.25" style="2" customWidth="1"/>
    <col min="11266" max="11266" width="8.75" style="2" customWidth="1"/>
    <col min="11267" max="11267" width="7.5" style="2" customWidth="1"/>
    <col min="11268" max="11515" width="9" style="2"/>
    <col min="11516" max="11516" width="18.625" style="2" customWidth="1"/>
    <col min="11517" max="11517" width="7.25" style="2" customWidth="1"/>
    <col min="11518" max="11518" width="8.75" style="2" customWidth="1"/>
    <col min="11519" max="11519" width="7.5" style="2" customWidth="1"/>
    <col min="11520" max="11520" width="9" style="2"/>
    <col min="11521" max="11521" width="7.25" style="2" customWidth="1"/>
    <col min="11522" max="11522" width="8.75" style="2" customWidth="1"/>
    <col min="11523" max="11523" width="7.5" style="2" customWidth="1"/>
    <col min="11524" max="11771" width="9" style="2"/>
    <col min="11772" max="11772" width="18.625" style="2" customWidth="1"/>
    <col min="11773" max="11773" width="7.25" style="2" customWidth="1"/>
    <col min="11774" max="11774" width="8.75" style="2" customWidth="1"/>
    <col min="11775" max="11775" width="7.5" style="2" customWidth="1"/>
    <col min="11776" max="11776" width="9" style="2"/>
    <col min="11777" max="11777" width="7.25" style="2" customWidth="1"/>
    <col min="11778" max="11778" width="8.75" style="2" customWidth="1"/>
    <col min="11779" max="11779" width="7.5" style="2" customWidth="1"/>
    <col min="11780" max="12027" width="9" style="2"/>
    <col min="12028" max="12028" width="18.625" style="2" customWidth="1"/>
    <col min="12029" max="12029" width="7.25" style="2" customWidth="1"/>
    <col min="12030" max="12030" width="8.75" style="2" customWidth="1"/>
    <col min="12031" max="12031" width="7.5" style="2" customWidth="1"/>
    <col min="12032" max="12032" width="9" style="2"/>
    <col min="12033" max="12033" width="7.25" style="2" customWidth="1"/>
    <col min="12034" max="12034" width="8.75" style="2" customWidth="1"/>
    <col min="12035" max="12035" width="7.5" style="2" customWidth="1"/>
    <col min="12036" max="12283" width="9" style="2"/>
    <col min="12284" max="12284" width="18.625" style="2" customWidth="1"/>
    <col min="12285" max="12285" width="7.25" style="2" customWidth="1"/>
    <col min="12286" max="12286" width="8.75" style="2" customWidth="1"/>
    <col min="12287" max="12287" width="7.5" style="2" customWidth="1"/>
    <col min="12288" max="12288" width="9" style="2"/>
    <col min="12289" max="12289" width="7.25" style="2" customWidth="1"/>
    <col min="12290" max="12290" width="8.75" style="2" customWidth="1"/>
    <col min="12291" max="12291" width="7.5" style="2" customWidth="1"/>
    <col min="12292" max="12539" width="9" style="2"/>
    <col min="12540" max="12540" width="18.625" style="2" customWidth="1"/>
    <col min="12541" max="12541" width="7.25" style="2" customWidth="1"/>
    <col min="12542" max="12542" width="8.75" style="2" customWidth="1"/>
    <col min="12543" max="12543" width="7.5" style="2" customWidth="1"/>
    <col min="12544" max="12544" width="9" style="2"/>
    <col min="12545" max="12545" width="7.25" style="2" customWidth="1"/>
    <col min="12546" max="12546" width="8.75" style="2" customWidth="1"/>
    <col min="12547" max="12547" width="7.5" style="2" customWidth="1"/>
    <col min="12548" max="12795" width="9" style="2"/>
    <col min="12796" max="12796" width="18.625" style="2" customWidth="1"/>
    <col min="12797" max="12797" width="7.25" style="2" customWidth="1"/>
    <col min="12798" max="12798" width="8.75" style="2" customWidth="1"/>
    <col min="12799" max="12799" width="7.5" style="2" customWidth="1"/>
    <col min="12800" max="12800" width="9" style="2"/>
    <col min="12801" max="12801" width="7.25" style="2" customWidth="1"/>
    <col min="12802" max="12802" width="8.75" style="2" customWidth="1"/>
    <col min="12803" max="12803" width="7.5" style="2" customWidth="1"/>
    <col min="12804" max="13051" width="9" style="2"/>
    <col min="13052" max="13052" width="18.625" style="2" customWidth="1"/>
    <col min="13053" max="13053" width="7.25" style="2" customWidth="1"/>
    <col min="13054" max="13054" width="8.75" style="2" customWidth="1"/>
    <col min="13055" max="13055" width="7.5" style="2" customWidth="1"/>
    <col min="13056" max="13056" width="9" style="2"/>
    <col min="13057" max="13057" width="7.25" style="2" customWidth="1"/>
    <col min="13058" max="13058" width="8.75" style="2" customWidth="1"/>
    <col min="13059" max="13059" width="7.5" style="2" customWidth="1"/>
    <col min="13060" max="13307" width="9" style="2"/>
    <col min="13308" max="13308" width="18.625" style="2" customWidth="1"/>
    <col min="13309" max="13309" width="7.25" style="2" customWidth="1"/>
    <col min="13310" max="13310" width="8.75" style="2" customWidth="1"/>
    <col min="13311" max="13311" width="7.5" style="2" customWidth="1"/>
    <col min="13312" max="13312" width="9" style="2"/>
    <col min="13313" max="13313" width="7.25" style="2" customWidth="1"/>
    <col min="13314" max="13314" width="8.75" style="2" customWidth="1"/>
    <col min="13315" max="13315" width="7.5" style="2" customWidth="1"/>
    <col min="13316" max="13563" width="9" style="2"/>
    <col min="13564" max="13564" width="18.625" style="2" customWidth="1"/>
    <col min="13565" max="13565" width="7.25" style="2" customWidth="1"/>
    <col min="13566" max="13566" width="8.75" style="2" customWidth="1"/>
    <col min="13567" max="13567" width="7.5" style="2" customWidth="1"/>
    <col min="13568" max="13568" width="9" style="2"/>
    <col min="13569" max="13569" width="7.25" style="2" customWidth="1"/>
    <col min="13570" max="13570" width="8.75" style="2" customWidth="1"/>
    <col min="13571" max="13571" width="7.5" style="2" customWidth="1"/>
    <col min="13572" max="13819" width="9" style="2"/>
    <col min="13820" max="13820" width="18.625" style="2" customWidth="1"/>
    <col min="13821" max="13821" width="7.25" style="2" customWidth="1"/>
    <col min="13822" max="13822" width="8.75" style="2" customWidth="1"/>
    <col min="13823" max="13823" width="7.5" style="2" customWidth="1"/>
    <col min="13824" max="13824" width="9" style="2"/>
    <col min="13825" max="13825" width="7.25" style="2" customWidth="1"/>
    <col min="13826" max="13826" width="8.75" style="2" customWidth="1"/>
    <col min="13827" max="13827" width="7.5" style="2" customWidth="1"/>
    <col min="13828" max="14075" width="9" style="2"/>
    <col min="14076" max="14076" width="18.625" style="2" customWidth="1"/>
    <col min="14077" max="14077" width="7.25" style="2" customWidth="1"/>
    <col min="14078" max="14078" width="8.75" style="2" customWidth="1"/>
    <col min="14079" max="14079" width="7.5" style="2" customWidth="1"/>
    <col min="14080" max="14080" width="9" style="2"/>
    <col min="14081" max="14081" width="7.25" style="2" customWidth="1"/>
    <col min="14082" max="14082" width="8.75" style="2" customWidth="1"/>
    <col min="14083" max="14083" width="7.5" style="2" customWidth="1"/>
    <col min="14084" max="14331" width="9" style="2"/>
    <col min="14332" max="14332" width="18.625" style="2" customWidth="1"/>
    <col min="14333" max="14333" width="7.25" style="2" customWidth="1"/>
    <col min="14334" max="14334" width="8.75" style="2" customWidth="1"/>
    <col min="14335" max="14335" width="7.5" style="2" customWidth="1"/>
    <col min="14336" max="14336" width="9" style="2"/>
    <col min="14337" max="14337" width="7.25" style="2" customWidth="1"/>
    <col min="14338" max="14338" width="8.75" style="2" customWidth="1"/>
    <col min="14339" max="14339" width="7.5" style="2" customWidth="1"/>
    <col min="14340" max="14587" width="9" style="2"/>
    <col min="14588" max="14588" width="18.625" style="2" customWidth="1"/>
    <col min="14589" max="14589" width="7.25" style="2" customWidth="1"/>
    <col min="14590" max="14590" width="8.75" style="2" customWidth="1"/>
    <col min="14591" max="14591" width="7.5" style="2" customWidth="1"/>
    <col min="14592" max="14592" width="9" style="2"/>
    <col min="14593" max="14593" width="7.25" style="2" customWidth="1"/>
    <col min="14594" max="14594" width="8.75" style="2" customWidth="1"/>
    <col min="14595" max="14595" width="7.5" style="2" customWidth="1"/>
    <col min="14596" max="14843" width="9" style="2"/>
    <col min="14844" max="14844" width="18.625" style="2" customWidth="1"/>
    <col min="14845" max="14845" width="7.25" style="2" customWidth="1"/>
    <col min="14846" max="14846" width="8.75" style="2" customWidth="1"/>
    <col min="14847" max="14847" width="7.5" style="2" customWidth="1"/>
    <col min="14848" max="14848" width="9" style="2"/>
    <col min="14849" max="14849" width="7.25" style="2" customWidth="1"/>
    <col min="14850" max="14850" width="8.75" style="2" customWidth="1"/>
    <col min="14851" max="14851" width="7.5" style="2" customWidth="1"/>
    <col min="14852" max="15099" width="9" style="2"/>
    <col min="15100" max="15100" width="18.625" style="2" customWidth="1"/>
    <col min="15101" max="15101" width="7.25" style="2" customWidth="1"/>
    <col min="15102" max="15102" width="8.75" style="2" customWidth="1"/>
    <col min="15103" max="15103" width="7.5" style="2" customWidth="1"/>
    <col min="15104" max="15104" width="9" style="2"/>
    <col min="15105" max="15105" width="7.25" style="2" customWidth="1"/>
    <col min="15106" max="15106" width="8.75" style="2" customWidth="1"/>
    <col min="15107" max="15107" width="7.5" style="2" customWidth="1"/>
    <col min="15108" max="15355" width="9" style="2"/>
    <col min="15356" max="15356" width="18.625" style="2" customWidth="1"/>
    <col min="15357" max="15357" width="7.25" style="2" customWidth="1"/>
    <col min="15358" max="15358" width="8.75" style="2" customWidth="1"/>
    <col min="15359" max="15359" width="7.5" style="2" customWidth="1"/>
    <col min="15360" max="15360" width="9" style="2"/>
    <col min="15361" max="15361" width="7.25" style="2" customWidth="1"/>
    <col min="15362" max="15362" width="8.75" style="2" customWidth="1"/>
    <col min="15363" max="15363" width="7.5" style="2" customWidth="1"/>
    <col min="15364" max="15611" width="9" style="2"/>
    <col min="15612" max="15612" width="18.625" style="2" customWidth="1"/>
    <col min="15613" max="15613" width="7.25" style="2" customWidth="1"/>
    <col min="15614" max="15614" width="8.75" style="2" customWidth="1"/>
    <col min="15615" max="15615" width="7.5" style="2" customWidth="1"/>
    <col min="15616" max="15616" width="9" style="2"/>
    <col min="15617" max="15617" width="7.25" style="2" customWidth="1"/>
    <col min="15618" max="15618" width="8.75" style="2" customWidth="1"/>
    <col min="15619" max="15619" width="7.5" style="2" customWidth="1"/>
    <col min="15620" max="15867" width="9" style="2"/>
    <col min="15868" max="15868" width="18.625" style="2" customWidth="1"/>
    <col min="15869" max="15869" width="7.25" style="2" customWidth="1"/>
    <col min="15870" max="15870" width="8.75" style="2" customWidth="1"/>
    <col min="15871" max="15871" width="7.5" style="2" customWidth="1"/>
    <col min="15872" max="15872" width="9" style="2"/>
    <col min="15873" max="15873" width="7.25" style="2" customWidth="1"/>
    <col min="15874" max="15874" width="8.75" style="2" customWidth="1"/>
    <col min="15875" max="15875" width="7.5" style="2" customWidth="1"/>
    <col min="15876" max="16123" width="9" style="2"/>
    <col min="16124" max="16124" width="18.625" style="2" customWidth="1"/>
    <col min="16125" max="16125" width="7.25" style="2" customWidth="1"/>
    <col min="16126" max="16126" width="8.75" style="2" customWidth="1"/>
    <col min="16127" max="16127" width="7.5" style="2" customWidth="1"/>
    <col min="16128" max="16128" width="9" style="2"/>
    <col min="16129" max="16129" width="7.25" style="2" customWidth="1"/>
    <col min="16130" max="16130" width="8.75" style="2" customWidth="1"/>
    <col min="16131" max="16131" width="7.5" style="2" customWidth="1"/>
    <col min="16132" max="16384" width="9" style="2"/>
  </cols>
  <sheetData>
    <row r="1" spans="1:9">
      <c r="E1"/>
      <c r="F1" s="24" t="s">
        <v>3</v>
      </c>
      <c r="G1" s="24"/>
      <c r="H1" s="24" t="s">
        <v>4</v>
      </c>
      <c r="I1" s="24"/>
    </row>
    <row r="2" spans="1:9">
      <c r="A2" s="5" t="s">
        <v>5</v>
      </c>
      <c r="B2" s="6" t="s">
        <v>3</v>
      </c>
      <c r="C2" s="6"/>
      <c r="D2" s="6" t="s">
        <v>4</v>
      </c>
      <c r="E2"/>
      <c r="F2" s="12" t="s">
        <v>7</v>
      </c>
      <c r="G2" s="12" t="s">
        <v>8</v>
      </c>
      <c r="H2" s="12" t="s">
        <v>7</v>
      </c>
      <c r="I2" s="12" t="s">
        <v>8</v>
      </c>
    </row>
    <row r="3" spans="1:9">
      <c r="A3" s="3" t="s">
        <v>0</v>
      </c>
      <c r="B3" s="17">
        <v>34</v>
      </c>
      <c r="D3" s="18">
        <f>B3</f>
        <v>34</v>
      </c>
      <c r="E3"/>
      <c r="F3" s="14">
        <v>0</v>
      </c>
      <c r="G3" s="15">
        <f>IF(F3&lt;$B$8,5.5,5.5+((F2-$B$8)*$B$9))</f>
        <v>5.5</v>
      </c>
      <c r="H3" s="14">
        <v>0</v>
      </c>
      <c r="I3" s="15">
        <f>IF(H3&lt;$D$8,5.5,5.5+((H2-$D$8)*$D$9))</f>
        <v>5.5</v>
      </c>
    </row>
    <row r="4" spans="1:9">
      <c r="A4" s="8" t="s">
        <v>1</v>
      </c>
      <c r="B4" s="19">
        <v>22</v>
      </c>
      <c r="C4" s="7"/>
      <c r="D4" s="20">
        <f>B4</f>
        <v>22</v>
      </c>
      <c r="E4"/>
      <c r="F4" s="14">
        <f>B8*0.25</f>
        <v>1.0607759311778882</v>
      </c>
      <c r="G4" s="15">
        <f t="shared" ref="G4:G27" si="0">IF(F4&lt;$B$8,5.5,5.5+((F3-$B$8)*$B$9))</f>
        <v>5.5</v>
      </c>
      <c r="H4" s="14">
        <f>D8*0.25</f>
        <v>0.91594223994947388</v>
      </c>
      <c r="I4" s="15">
        <f t="shared" ref="I4:I27" si="1">IF(H4&lt;$D$8,5.5,5.5+((H3-$D$8)*$D$9))</f>
        <v>5.5</v>
      </c>
    </row>
    <row r="5" spans="1:9">
      <c r="A5" s="9"/>
      <c r="B5" s="10"/>
      <c r="C5" s="11"/>
      <c r="D5" s="10"/>
      <c r="E5"/>
      <c r="F5" s="14">
        <f>B8*0.5</f>
        <v>2.1215518623557763</v>
      </c>
      <c r="G5" s="15">
        <f t="shared" si="0"/>
        <v>5.5</v>
      </c>
      <c r="H5" s="14">
        <f>D8*0.5</f>
        <v>1.8318844798989478</v>
      </c>
      <c r="I5" s="15">
        <f t="shared" si="1"/>
        <v>5.5</v>
      </c>
    </row>
    <row r="6" spans="1:9">
      <c r="A6" s="3"/>
      <c r="B6" s="4"/>
      <c r="D6" s="4"/>
      <c r="E6"/>
      <c r="F6" s="14">
        <f>B8*0.75</f>
        <v>3.1823277935336645</v>
      </c>
      <c r="G6" s="15">
        <f t="shared" si="0"/>
        <v>5.5</v>
      </c>
      <c r="H6" s="14">
        <f>D8*0.75</f>
        <v>2.7478267198484216</v>
      </c>
      <c r="I6" s="15">
        <f t="shared" si="1"/>
        <v>5.5</v>
      </c>
    </row>
    <row r="7" spans="1:9">
      <c r="A7" s="5" t="s">
        <v>6</v>
      </c>
      <c r="B7" s="6" t="s">
        <v>3</v>
      </c>
      <c r="C7" s="6"/>
      <c r="D7" s="6" t="s">
        <v>4</v>
      </c>
      <c r="E7"/>
      <c r="F7" s="14">
        <f>B8</f>
        <v>4.2431037247115526</v>
      </c>
      <c r="G7" s="15">
        <f>IF(F7&lt;=$B$8,5.5,5.5+((F6-$B$8)*$B$9))</f>
        <v>5.5</v>
      </c>
      <c r="H7" s="14">
        <f>D8</f>
        <v>3.6637689597978955</v>
      </c>
      <c r="I7" s="15">
        <f>IF(H7&lt;=$D$8,5.5,5.5+((H6-$D$8)*$D$9))</f>
        <v>5.5</v>
      </c>
    </row>
    <row r="8" spans="1:9">
      <c r="A8" s="3" t="s">
        <v>2</v>
      </c>
      <c r="B8" s="14">
        <f>EXP(4.0615+(0.009248611*B3)-(0.164036111*B4)-(0.000943333*(B3*B4))+(0.000423611*(B3*B3))+(0.001847222*(B4*B4)))</f>
        <v>4.2431037247115526</v>
      </c>
      <c r="C8" s="13"/>
      <c r="D8" s="14">
        <f>EXP(5.138784722+(0.083919444*D3)-(0.312970139*D4)+(0.000726667*(D3*D4))-(0.001857639*(D3*D3))+(0.003710069*(D4*D4)))</f>
        <v>3.6637689597978955</v>
      </c>
      <c r="E8"/>
      <c r="F8" s="14">
        <f>F7+$F$28</f>
        <v>4.9345465057604958</v>
      </c>
      <c r="G8" s="15">
        <f t="shared" si="0"/>
        <v>5.5</v>
      </c>
      <c r="H8" s="14">
        <f>H7+$H$28</f>
        <v>4.3335271094480712</v>
      </c>
      <c r="I8" s="15">
        <f t="shared" si="1"/>
        <v>5.5</v>
      </c>
    </row>
    <row r="9" spans="1:9">
      <c r="A9" s="8" t="s">
        <v>9</v>
      </c>
      <c r="B9" s="21">
        <f>EXP(-6.501645833+(0.011904167*B3)+(0.33083125*B4)-(0.0000875*(B3*B4))-(0.000104167*(B3*B3))-(0.004619792*(B4*B4)))</f>
        <v>0.28925025393510195</v>
      </c>
      <c r="C9" s="22"/>
      <c r="D9" s="21">
        <f>EXP(-5.849652778+(0.039105556*D3)+(0.2593*D4)+(0.000325*(D3*D4))-(0.000819444*(D3*D3))-(0.003489583*(D4*D4)))</f>
        <v>0.29861525403530043</v>
      </c>
      <c r="E9"/>
      <c r="F9" s="14">
        <f t="shared" ref="F9:F26" si="2">F8+$F$28</f>
        <v>5.625989286809439</v>
      </c>
      <c r="G9" s="15">
        <f t="shared" si="0"/>
        <v>5.7</v>
      </c>
      <c r="H9" s="14">
        <f t="shared" ref="H9:H26" si="3">H8+$H$28</f>
        <v>5.0032852590982468</v>
      </c>
      <c r="I9" s="15">
        <f t="shared" si="1"/>
        <v>5.7</v>
      </c>
    </row>
    <row r="10" spans="1:9">
      <c r="E10"/>
      <c r="F10" s="14">
        <f t="shared" si="2"/>
        <v>6.3174320678583822</v>
      </c>
      <c r="G10" s="15">
        <f t="shared" si="0"/>
        <v>5.8999999999999995</v>
      </c>
      <c r="H10" s="14">
        <f t="shared" si="3"/>
        <v>5.6730434087484225</v>
      </c>
      <c r="I10" s="15">
        <f t="shared" si="1"/>
        <v>5.9</v>
      </c>
    </row>
    <row r="11" spans="1:9">
      <c r="E11"/>
      <c r="F11" s="14">
        <f t="shared" si="2"/>
        <v>7.0088748489073254</v>
      </c>
      <c r="G11" s="15">
        <f t="shared" si="0"/>
        <v>6.1</v>
      </c>
      <c r="H11" s="14">
        <f t="shared" si="3"/>
        <v>6.3428015583985982</v>
      </c>
      <c r="I11" s="15">
        <f t="shared" si="1"/>
        <v>6.1</v>
      </c>
    </row>
    <row r="12" spans="1:9">
      <c r="E12"/>
      <c r="F12" s="14">
        <f t="shared" si="2"/>
        <v>7.7003176299562686</v>
      </c>
      <c r="G12" s="15">
        <f t="shared" si="0"/>
        <v>6.3</v>
      </c>
      <c r="H12" s="14">
        <f t="shared" si="3"/>
        <v>7.0125597080487738</v>
      </c>
      <c r="I12" s="15">
        <f t="shared" si="1"/>
        <v>6.3</v>
      </c>
    </row>
    <row r="13" spans="1:9">
      <c r="E13"/>
      <c r="F13" s="14">
        <f t="shared" si="2"/>
        <v>8.3917604110052118</v>
      </c>
      <c r="G13" s="15">
        <f t="shared" si="0"/>
        <v>6.5</v>
      </c>
      <c r="H13" s="14">
        <f t="shared" si="3"/>
        <v>7.6823178576989495</v>
      </c>
      <c r="I13" s="15">
        <f t="shared" si="1"/>
        <v>6.5</v>
      </c>
    </row>
    <row r="14" spans="1:9">
      <c r="E14"/>
      <c r="F14" s="14">
        <f t="shared" si="2"/>
        <v>9.0832031920541549</v>
      </c>
      <c r="G14" s="15">
        <f t="shared" si="0"/>
        <v>6.6999999999999993</v>
      </c>
      <c r="H14" s="14">
        <f t="shared" si="3"/>
        <v>8.352076007349126</v>
      </c>
      <c r="I14" s="15">
        <f t="shared" si="1"/>
        <v>6.6999999999999993</v>
      </c>
    </row>
    <row r="15" spans="1:9">
      <c r="E15"/>
      <c r="F15" s="14">
        <f t="shared" si="2"/>
        <v>9.7746459731030981</v>
      </c>
      <c r="G15" s="15">
        <f t="shared" si="0"/>
        <v>6.8999999999999995</v>
      </c>
      <c r="H15" s="14">
        <f t="shared" si="3"/>
        <v>9.0218341569993008</v>
      </c>
      <c r="I15" s="15">
        <f t="shared" si="1"/>
        <v>6.9</v>
      </c>
    </row>
    <row r="16" spans="1:9">
      <c r="E16"/>
      <c r="F16" s="14">
        <f t="shared" si="2"/>
        <v>10.466088754152041</v>
      </c>
      <c r="G16" s="15">
        <f t="shared" si="0"/>
        <v>7.1</v>
      </c>
      <c r="H16" s="14">
        <f t="shared" si="3"/>
        <v>9.6915923066494756</v>
      </c>
      <c r="I16" s="15">
        <f t="shared" si="1"/>
        <v>7.1</v>
      </c>
    </row>
    <row r="17" spans="5:9">
      <c r="E17"/>
      <c r="F17" s="14">
        <f t="shared" si="2"/>
        <v>11.157531535200985</v>
      </c>
      <c r="G17" s="15">
        <f t="shared" si="0"/>
        <v>7.2999999999999989</v>
      </c>
      <c r="H17" s="14">
        <f t="shared" si="3"/>
        <v>10.36135045629965</v>
      </c>
      <c r="I17" s="15">
        <f t="shared" si="1"/>
        <v>7.2999999999999989</v>
      </c>
    </row>
    <row r="18" spans="5:9">
      <c r="E18"/>
      <c r="F18" s="14">
        <f t="shared" si="2"/>
        <v>11.848974316249928</v>
      </c>
      <c r="G18" s="15">
        <f t="shared" si="0"/>
        <v>7.4999999999999991</v>
      </c>
      <c r="H18" s="14">
        <f t="shared" si="3"/>
        <v>11.031108605949825</v>
      </c>
      <c r="I18" s="15">
        <f t="shared" si="1"/>
        <v>7.4999999999999991</v>
      </c>
    </row>
    <row r="19" spans="5:9">
      <c r="E19"/>
      <c r="F19" s="14">
        <f t="shared" si="2"/>
        <v>12.540417097298871</v>
      </c>
      <c r="G19" s="15">
        <f t="shared" si="0"/>
        <v>7.6999999999999993</v>
      </c>
      <c r="H19" s="14">
        <f t="shared" si="3"/>
        <v>11.7008667556</v>
      </c>
      <c r="I19" s="15">
        <f t="shared" si="1"/>
        <v>7.6999999999999993</v>
      </c>
    </row>
    <row r="20" spans="5:9">
      <c r="E20"/>
      <c r="F20" s="14">
        <f t="shared" si="2"/>
        <v>13.231859878347814</v>
      </c>
      <c r="G20" s="15">
        <f t="shared" si="0"/>
        <v>7.8999999999999986</v>
      </c>
      <c r="H20" s="14">
        <f t="shared" si="3"/>
        <v>12.370624905250175</v>
      </c>
      <c r="I20" s="15">
        <f t="shared" si="1"/>
        <v>7.8999999999999986</v>
      </c>
    </row>
    <row r="21" spans="5:9">
      <c r="E21"/>
      <c r="F21" s="14">
        <f t="shared" si="2"/>
        <v>13.923302659396757</v>
      </c>
      <c r="G21" s="15">
        <f t="shared" si="0"/>
        <v>8.0999999999999979</v>
      </c>
      <c r="H21" s="14">
        <f t="shared" si="3"/>
        <v>13.040383054900349</v>
      </c>
      <c r="I21" s="15">
        <f t="shared" si="1"/>
        <v>8.0999999999999979</v>
      </c>
    </row>
    <row r="22" spans="5:9">
      <c r="E22"/>
      <c r="F22" s="14">
        <f t="shared" si="2"/>
        <v>14.6147454404457</v>
      </c>
      <c r="G22" s="15">
        <f t="shared" si="0"/>
        <v>8.2999999999999989</v>
      </c>
      <c r="H22" s="14">
        <f t="shared" si="3"/>
        <v>13.710141204550524</v>
      </c>
      <c r="I22" s="15">
        <f t="shared" si="1"/>
        <v>8.2999999999999972</v>
      </c>
    </row>
    <row r="23" spans="5:9">
      <c r="E23"/>
      <c r="F23" s="14">
        <f t="shared" si="2"/>
        <v>15.306188221494644</v>
      </c>
      <c r="G23" s="15">
        <f t="shared" si="0"/>
        <v>8.4999999999999982</v>
      </c>
      <c r="H23" s="14">
        <f t="shared" si="3"/>
        <v>14.379899354200699</v>
      </c>
      <c r="I23" s="15">
        <f t="shared" si="1"/>
        <v>8.4999999999999982</v>
      </c>
    </row>
    <row r="24" spans="5:9">
      <c r="E24"/>
      <c r="F24" s="14">
        <f t="shared" si="2"/>
        <v>15.997631002543587</v>
      </c>
      <c r="G24" s="15">
        <f t="shared" si="0"/>
        <v>8.6999999999999993</v>
      </c>
      <c r="H24" s="14">
        <f t="shared" si="3"/>
        <v>15.049657503850874</v>
      </c>
      <c r="I24" s="15">
        <f t="shared" si="1"/>
        <v>8.6999999999999975</v>
      </c>
    </row>
    <row r="25" spans="5:9">
      <c r="E25"/>
      <c r="F25" s="14">
        <f t="shared" si="2"/>
        <v>16.68907378359253</v>
      </c>
      <c r="G25" s="15">
        <f t="shared" si="0"/>
        <v>8.8999999999999986</v>
      </c>
      <c r="H25" s="14">
        <f t="shared" si="3"/>
        <v>15.719415653501049</v>
      </c>
      <c r="I25" s="15">
        <f t="shared" si="1"/>
        <v>8.8999999999999968</v>
      </c>
    </row>
    <row r="26" spans="5:9">
      <c r="E26"/>
      <c r="F26" s="14">
        <f t="shared" si="2"/>
        <v>17.380516564641475</v>
      </c>
      <c r="G26" s="15">
        <f t="shared" si="0"/>
        <v>9.0999999999999979</v>
      </c>
      <c r="H26" s="14">
        <f t="shared" si="3"/>
        <v>16.389173803151223</v>
      </c>
      <c r="I26" s="15">
        <f t="shared" si="1"/>
        <v>9.0999999999999961</v>
      </c>
    </row>
    <row r="27" spans="5:9">
      <c r="F27" s="23">
        <f>B8+(4/B9)</f>
        <v>18.071959345690424</v>
      </c>
      <c r="G27" s="16">
        <f t="shared" si="0"/>
        <v>9.2999999999999989</v>
      </c>
      <c r="H27" s="23">
        <f>D8+(4/D9)</f>
        <v>17.058931952801409</v>
      </c>
      <c r="I27" s="16">
        <f t="shared" si="1"/>
        <v>9.2999999999999972</v>
      </c>
    </row>
    <row r="28" spans="5:9">
      <c r="F28" s="14">
        <f>(F27-F7)/20</f>
        <v>0.69144278104894352</v>
      </c>
      <c r="G28" s="13"/>
      <c r="H28" s="14">
        <f>(H27-H7)/20</f>
        <v>0.66975814965017566</v>
      </c>
      <c r="I28" s="13"/>
    </row>
  </sheetData>
  <mergeCells count="2">
    <mergeCell ref="F1:G1"/>
    <mergeCell ref="H1:I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2013-10-25T14:18:30Z</dcterms:created>
  <dcterms:modified xsi:type="dcterms:W3CDTF">2013-11-12T19:05:37Z</dcterms:modified>
</cp:coreProperties>
</file>