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340" yWindow="0" windowWidth="23760" windowHeight="18780" tabRatio="694" activeTab="0"/>
  </bookViews>
  <sheets>
    <sheet name="Coversheet" sheetId="1" r:id="rId1"/>
    <sheet name="Winter Wheat" sheetId="2" r:id="rId2"/>
    <sheet name="Spring and Durum Wheat" sheetId="3" r:id="rId3"/>
    <sheet name="Oat" sheetId="4" r:id="rId4"/>
    <sheet name="Barley" sheetId="5" r:id="rId5"/>
    <sheet name="Rye" sheetId="6" r:id="rId6"/>
  </sheets>
  <definedNames>
    <definedName name="_xlnm.Print_Area" localSheetId="4">'Barley'!$A$1:$L$38</definedName>
    <definedName name="_xlnm.Print_Area" localSheetId="0">'Coversheet'!$A$1:$I$48</definedName>
    <definedName name="_xlnm.Print_Area" localSheetId="3">'Oat'!$A$1:$I$47</definedName>
    <definedName name="_xlnm.Print_Area" localSheetId="5">'Rye'!$A$1:$I$17</definedName>
    <definedName name="_xlnm.Print_Area" localSheetId="2">'Spring and Durum Wheat'!$A$1:$L$39</definedName>
    <definedName name="_xlnm.Print_Area" localSheetId="1">'Winter Wheat'!$A$1:$L$52</definedName>
  </definedNames>
  <calcPr fullCalcOnLoad="1"/>
</workbook>
</file>

<file path=xl/sharedStrings.xml><?xml version="1.0" encoding="utf-8"?>
<sst xmlns="http://schemas.openxmlformats.org/spreadsheetml/2006/main" count="642" uniqueCount="145">
  <si>
    <t xml:space="preserve">In 2012, there were a few areas in the U.S. where cereal rust disease pressure was significant, but in most cases the timely application of fungicides (in combination with resistant cultivars in some areas) greatly mitigated losses.   While the application of fungicides reduces rust losses, growers incur a significant increase in production costs. </t>
  </si>
  <si>
    <r>
      <t xml:space="preserve"> --</t>
    </r>
    <r>
      <rPr>
        <vertAlign val="superscript"/>
        <sz val="10"/>
        <rFont val="Verdana"/>
        <family val="0"/>
      </rPr>
      <t>a</t>
    </r>
  </si>
  <si>
    <r>
      <rPr>
        <vertAlign val="superscript"/>
        <sz val="9"/>
        <rFont val="Verdana"/>
        <family val="0"/>
      </rPr>
      <t>a</t>
    </r>
    <r>
      <rPr>
        <sz val="9"/>
        <rFont val="Verdana"/>
        <family val="0"/>
      </rPr>
      <t xml:space="preserve"> -- = No reports nor surveys conducted in the state by CDL staff.</t>
    </r>
  </si>
  <si>
    <r>
      <t>T</t>
    </r>
    <r>
      <rPr>
        <vertAlign val="superscript"/>
        <sz val="9"/>
        <rFont val="Verdana"/>
        <family val="0"/>
      </rPr>
      <t>b</t>
    </r>
  </si>
  <si>
    <r>
      <rPr>
        <vertAlign val="superscript"/>
        <sz val="9"/>
        <rFont val="Verdana"/>
        <family val="0"/>
      </rPr>
      <t xml:space="preserve">b </t>
    </r>
    <r>
      <rPr>
        <sz val="9"/>
        <rFont val="Verdana"/>
        <family val="0"/>
      </rPr>
      <t>T = Trace (less than 1% loss statewide).</t>
    </r>
  </si>
  <si>
    <r>
      <t>Kansas</t>
    </r>
    <r>
      <rPr>
        <vertAlign val="superscript"/>
        <sz val="9"/>
        <rFont val="Verdana"/>
        <family val="0"/>
      </rPr>
      <t>c</t>
    </r>
  </si>
  <si>
    <r>
      <rPr>
        <vertAlign val="superscript"/>
        <sz val="9"/>
        <rFont val="Verdana"/>
        <family val="0"/>
      </rPr>
      <t>d</t>
    </r>
    <r>
      <rPr>
        <sz val="9"/>
        <rFont val="Verdana"/>
        <family val="0"/>
      </rPr>
      <t xml:space="preserve"> NA = No state estimate available.</t>
    </r>
  </si>
  <si>
    <r>
      <t>NA</t>
    </r>
    <r>
      <rPr>
        <vertAlign val="superscript"/>
        <sz val="9"/>
        <rFont val="Verdana"/>
        <family val="0"/>
      </rPr>
      <t>d</t>
    </r>
  </si>
  <si>
    <r>
      <rPr>
        <u val="single"/>
        <vertAlign val="superscript"/>
        <sz val="9"/>
        <color indexed="12"/>
        <rFont val="Verdana"/>
        <family val="0"/>
      </rPr>
      <t>c</t>
    </r>
    <r>
      <rPr>
        <u val="single"/>
        <sz val="9"/>
        <color indexed="12"/>
        <rFont val="Verdana"/>
        <family val="0"/>
      </rPr>
      <t xml:space="preserve"> Preliminary 2012 Kansas Wheat Disease Loss Estimates</t>
    </r>
  </si>
  <si>
    <r>
      <t>T</t>
    </r>
    <r>
      <rPr>
        <vertAlign val="superscript"/>
        <sz val="9"/>
        <rFont val="Verdana"/>
        <family val="0"/>
      </rPr>
      <t>a</t>
    </r>
  </si>
  <si>
    <r>
      <t>N/A</t>
    </r>
    <r>
      <rPr>
        <vertAlign val="superscript"/>
        <sz val="9"/>
        <rFont val="Verdana"/>
        <family val="0"/>
      </rPr>
      <t>b</t>
    </r>
  </si>
  <si>
    <r>
      <rPr>
        <vertAlign val="superscript"/>
        <sz val="9"/>
        <rFont val="Verdana"/>
        <family val="0"/>
      </rPr>
      <t>b</t>
    </r>
    <r>
      <rPr>
        <sz val="9"/>
        <rFont val="Verdana"/>
        <family val="0"/>
      </rPr>
      <t xml:space="preserve"> N/A = Data not available.</t>
    </r>
  </si>
  <si>
    <r>
      <t xml:space="preserve"> --</t>
    </r>
    <r>
      <rPr>
        <vertAlign val="superscript"/>
        <sz val="9"/>
        <rFont val="Verdana"/>
        <family val="0"/>
      </rPr>
      <t>c</t>
    </r>
  </si>
  <si>
    <r>
      <rPr>
        <vertAlign val="superscript"/>
        <sz val="9"/>
        <rFont val="Verdana"/>
        <family val="0"/>
      </rPr>
      <t>c</t>
    </r>
    <r>
      <rPr>
        <sz val="9"/>
        <rFont val="Verdana"/>
        <family val="0"/>
      </rPr>
      <t xml:space="preserve"> -- = No reports nor surveys conducted in the state by CDL staff.</t>
    </r>
  </si>
  <si>
    <r>
      <rPr>
        <vertAlign val="superscript"/>
        <sz val="9"/>
        <rFont val="Verdana"/>
        <family val="0"/>
      </rPr>
      <t>d</t>
    </r>
    <r>
      <rPr>
        <sz val="9"/>
        <rFont val="Verdana"/>
        <family val="0"/>
      </rPr>
      <t xml:space="preserve"> Total does not include states for which loss or production data is not available.</t>
    </r>
  </si>
  <si>
    <r>
      <t>U.S. Total</t>
    </r>
    <r>
      <rPr>
        <vertAlign val="superscript"/>
        <sz val="9"/>
        <rFont val="Verdana"/>
        <family val="0"/>
      </rPr>
      <t>d</t>
    </r>
  </si>
  <si>
    <r>
      <rPr>
        <vertAlign val="superscript"/>
        <sz val="9"/>
        <rFont val="Verdana"/>
        <family val="0"/>
      </rPr>
      <t>a</t>
    </r>
    <r>
      <rPr>
        <sz val="9"/>
        <rFont val="Verdana"/>
        <family val="0"/>
      </rPr>
      <t>T = Trace (less than 1% loss statewide); N/A indicates data not available.</t>
    </r>
  </si>
  <si>
    <r>
      <rPr>
        <vertAlign val="superscript"/>
        <sz val="9"/>
        <rFont val="Verdana"/>
        <family val="0"/>
      </rPr>
      <t xml:space="preserve">d </t>
    </r>
    <r>
      <rPr>
        <sz val="9"/>
        <rFont val="Verdana"/>
        <family val="0"/>
      </rPr>
      <t>Total does not include states for which loss or production data is not available.</t>
    </r>
  </si>
  <si>
    <r>
      <t>N/A</t>
    </r>
    <r>
      <rPr>
        <vertAlign val="superscript"/>
        <sz val="9"/>
        <rFont val="Verdana"/>
        <family val="0"/>
      </rPr>
      <t>a</t>
    </r>
  </si>
  <si>
    <r>
      <rPr>
        <vertAlign val="superscript"/>
        <sz val="9"/>
        <rFont val="Verdana"/>
        <family val="0"/>
      </rPr>
      <t>a</t>
    </r>
    <r>
      <rPr>
        <sz val="9"/>
        <rFont val="Verdana"/>
        <family val="0"/>
      </rPr>
      <t xml:space="preserve"> N/A = Data not available.</t>
    </r>
  </si>
  <si>
    <r>
      <rPr>
        <vertAlign val="superscript"/>
        <sz val="9"/>
        <rFont val="Verdana"/>
        <family val="0"/>
      </rPr>
      <t>b</t>
    </r>
    <r>
      <rPr>
        <sz val="9"/>
        <rFont val="Verdana"/>
        <family val="0"/>
      </rPr>
      <t xml:space="preserve"> -- = No reports nor surveys conducted in the state by CDL staff.</t>
    </r>
  </si>
  <si>
    <r>
      <t xml:space="preserve"> --</t>
    </r>
    <r>
      <rPr>
        <vertAlign val="superscript"/>
        <sz val="9"/>
        <rFont val="Verdana"/>
        <family val="0"/>
      </rPr>
      <t>b</t>
    </r>
  </si>
  <si>
    <r>
      <rPr>
        <vertAlign val="superscript"/>
        <sz val="9"/>
        <rFont val="Verdana"/>
        <family val="0"/>
      </rPr>
      <t>c</t>
    </r>
    <r>
      <rPr>
        <sz val="9"/>
        <rFont val="Verdana"/>
        <family val="0"/>
      </rPr>
      <t xml:space="preserve"> T = Trace (less than 1% loss statewide).</t>
    </r>
  </si>
  <si>
    <r>
      <t>T</t>
    </r>
    <r>
      <rPr>
        <vertAlign val="superscript"/>
        <sz val="9"/>
        <rFont val="Verdana"/>
        <family val="0"/>
      </rPr>
      <t>c</t>
    </r>
  </si>
  <si>
    <r>
      <rPr>
        <vertAlign val="superscript"/>
        <sz val="9"/>
        <rFont val="Verdana"/>
        <family val="0"/>
      </rPr>
      <t>b</t>
    </r>
    <r>
      <rPr>
        <sz val="9"/>
        <rFont val="Verdana"/>
        <family val="0"/>
      </rPr>
      <t xml:space="preserve"> T = Trace (less than 1% loss statewide); N/A indicates data not available.</t>
    </r>
  </si>
  <si>
    <r>
      <rPr>
        <vertAlign val="superscript"/>
        <sz val="9"/>
        <rFont val="Verdana"/>
        <family val="0"/>
      </rPr>
      <t>c</t>
    </r>
    <r>
      <rPr>
        <sz val="9"/>
        <rFont val="Verdana"/>
        <family val="0"/>
      </rPr>
      <t xml:space="preserve"> Combined states data for Illinois, Kansas, Michigan, Minnesota, Nebraska, New York, North Carolina, North Dakota, Pennsylvania, South Carolina, South Dakota, Texas, and Wisconsin.</t>
    </r>
  </si>
  <si>
    <r>
      <t>Combined states</t>
    </r>
    <r>
      <rPr>
        <vertAlign val="superscript"/>
        <sz val="9"/>
        <rFont val="Verdana"/>
        <family val="0"/>
      </rPr>
      <t>c</t>
    </r>
  </si>
  <si>
    <t>• Wheat stripe rust was extremely widespread from the west coast to east coasts and from Texas to Canada and significant losses occurred in several states (see winter wheat worksheet).</t>
  </si>
  <si>
    <t>North Dakota</t>
  </si>
  <si>
    <t>Ohio</t>
  </si>
  <si>
    <t>Oklahoma</t>
  </si>
  <si>
    <t>Oregon</t>
  </si>
  <si>
    <t>Pennsylvania</t>
  </si>
  <si>
    <t>South Carolina</t>
  </si>
  <si>
    <t>South Dakota</t>
  </si>
  <si>
    <t>Tennessee</t>
  </si>
  <si>
    <t>Texas</t>
  </si>
  <si>
    <t>Virgina</t>
  </si>
  <si>
    <t>Washington</t>
  </si>
  <si>
    <t>West Virginia</t>
  </si>
  <si>
    <t>Wisconsin</t>
  </si>
  <si>
    <t>Wyoming</t>
  </si>
  <si>
    <t>U.S. % Loss</t>
  </si>
  <si>
    <t>U.S. Total</t>
  </si>
  <si>
    <t>Arizona</t>
  </si>
  <si>
    <t>Delaware</t>
  </si>
  <si>
    <t>Maryland</t>
  </si>
  <si>
    <t>Utah</t>
  </si>
  <si>
    <t>OAT</t>
  </si>
  <si>
    <t>BARLEY</t>
  </si>
  <si>
    <t>RYE</t>
  </si>
  <si>
    <t>DURUM WHEAT</t>
  </si>
  <si>
    <t>N/A</t>
  </si>
  <si>
    <t>T</t>
  </si>
  <si>
    <t xml:space="preserve"> --</t>
  </si>
  <si>
    <t>Additional resources:</t>
  </si>
  <si>
    <t>Cereal Disease Laboratory website</t>
  </si>
  <si>
    <t>The harvested acreage and yield production data used in this report are from the Small Grains 2012 Summary, National Agricultural Statistics Service, USDA.  Loss data are a summary of estimates made by personnel of the state departments of agriculture; university extension and research projects; Agricultural Research Service, USDA; and the Cereal Disease Laboratory.  Please be aware the estimates provided by cooperators may be  developed using different methodologies.</t>
  </si>
  <si>
    <t>Losses are indicated as a trace when the disease was present in commercial fields but losses statewide were less than 1%.  Zeros indicate the disease was not reported in commercial fields in that state during the season.   Trace amounts were not included in the calculation of totals and averages.</t>
  </si>
  <si>
    <t>• Wheat stem rust was widely scattered across areas east of the Rockies and widespread in the Palouse region of eastern Washington and northern Idaho.</t>
  </si>
  <si>
    <t xml:space="preserve"> For more details on the 2012 cereal rust season, please see the 2012 Cereal Rust Bulletins.</t>
  </si>
  <si>
    <t>Losses (in bushels) were calculated for each rust as follows:</t>
  </si>
  <si>
    <t>Highlights from the 2012 Cereal Rust Season:</t>
  </si>
  <si>
    <t>Cereal Rust Situation Reports in the U.S.</t>
  </si>
  <si>
    <t>harvested</t>
  </si>
  <si>
    <t>ESTIMATED SMALL GRAIN LOSSES DUE TO RUST IN 2012</t>
  </si>
  <si>
    <t>harvested</t>
  </si>
  <si>
    <t>harvested</t>
  </si>
  <si>
    <t>Arkansas</t>
  </si>
  <si>
    <t>Colorado</t>
  </si>
  <si>
    <t>Maine</t>
  </si>
  <si>
    <t>Stripe Rust</t>
  </si>
  <si>
    <t>Production</t>
  </si>
  <si>
    <t xml:space="preserve">acres </t>
  </si>
  <si>
    <t>bushels</t>
  </si>
  <si>
    <t>in 1,000</t>
  </si>
  <si>
    <t>per acre</t>
  </si>
  <si>
    <t>of bushels</t>
  </si>
  <si>
    <t>Percent</t>
  </si>
  <si>
    <t>Alabama</t>
  </si>
  <si>
    <t>Arkansas</t>
  </si>
  <si>
    <t xml:space="preserve">Please note:  The 1918-2012 estimated small grain rust loss reports are maintained on the CDL website (www.ars.usda.gov/mwa/cdl).   Also available are the seasonal bi-weekly Cereal Rust Bulletins (1994 - present) and seasonal cereal rust situation reports (1997 - present) provided by cooperators and CDL staff.   
     </t>
  </si>
  <si>
    <t>California</t>
  </si>
  <si>
    <t>Compiled by Mark E. Hughes, Biologist</t>
  </si>
  <si>
    <t>mark.hughes@ars.usda.gov</t>
  </si>
  <si>
    <t>Colorado</t>
  </si>
  <si>
    <t>Florida</t>
  </si>
  <si>
    <t>Georgia</t>
  </si>
  <si>
    <t>Idaho</t>
  </si>
  <si>
    <t>Illinois</t>
  </si>
  <si>
    <t>T</t>
  </si>
  <si>
    <t>SPRING WHEAT</t>
  </si>
  <si>
    <t>USDA-ARS Cereal Disease Laboratory</t>
  </si>
  <si>
    <t>Losses due to:</t>
  </si>
  <si>
    <t>Crown Rust</t>
  </si>
  <si>
    <t>Utah</t>
  </si>
  <si>
    <t>Wyoming</t>
  </si>
  <si>
    <t>Losses due to:</t>
  </si>
  <si>
    <t>Stem Rust</t>
  </si>
  <si>
    <t>1551 Lindig Street, St. Paul, MN  55108</t>
  </si>
  <si>
    <t>(100%) - (Percent loss due to rusts)</t>
  </si>
  <si>
    <t xml:space="preserve">Loss (specific rust)    =   </t>
  </si>
  <si>
    <t xml:space="preserve"> (Production) X (Percent loss)</t>
  </si>
  <si>
    <t>Virginia</t>
  </si>
  <si>
    <t xml:space="preserve"> </t>
  </si>
  <si>
    <t>WINTER WHEAT</t>
  </si>
  <si>
    <t>Losses due to:</t>
  </si>
  <si>
    <t>Stem Rust</t>
  </si>
  <si>
    <t>Leaf Rust</t>
  </si>
  <si>
    <t>Stripe Rust</t>
  </si>
  <si>
    <t>State</t>
  </si>
  <si>
    <t>Yields in</t>
  </si>
  <si>
    <t>Kentucky</t>
  </si>
  <si>
    <t>New York</t>
  </si>
  <si>
    <t>South Carolina</t>
  </si>
  <si>
    <t>Arizona</t>
  </si>
  <si>
    <t>Maryland</t>
  </si>
  <si>
    <t>Nevada</t>
  </si>
  <si>
    <t>New Jersey</t>
  </si>
  <si>
    <t>U.S. Total</t>
  </si>
  <si>
    <t>Montana</t>
  </si>
  <si>
    <t>Washington</t>
  </si>
  <si>
    <t>T</t>
  </si>
  <si>
    <t>Leaf Rust</t>
  </si>
  <si>
    <t>Arizona</t>
  </si>
  <si>
    <t>Maine</t>
  </si>
  <si>
    <t>Pennsylvania</t>
  </si>
  <si>
    <t>U.S. Total</t>
  </si>
  <si>
    <t>Utah</t>
  </si>
  <si>
    <t>Utah</t>
  </si>
  <si>
    <t>Indiana</t>
  </si>
  <si>
    <t>Kansas</t>
  </si>
  <si>
    <t>Kentucky</t>
  </si>
  <si>
    <t>Louisiana</t>
  </si>
  <si>
    <t>Michigan</t>
  </si>
  <si>
    <t>Minnesota</t>
  </si>
  <si>
    <t>Missouri</t>
  </si>
  <si>
    <t>Iowa</t>
  </si>
  <si>
    <t>Mississippi</t>
  </si>
  <si>
    <t>Montana</t>
  </si>
  <si>
    <t>New Mexico</t>
  </si>
  <si>
    <t>Nebraska</t>
  </si>
  <si>
    <t>New York</t>
  </si>
  <si>
    <t>North Carolina</t>
  </si>
  <si>
    <t>• Wheat leaf rust was widespread across areas east of the Rockies with an estimated loss of 5% in North Carolina.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</si>
</sst>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0.0"/>
    <numFmt numFmtId="167" formatCode="d\-mmm\-yyyy"/>
    <numFmt numFmtId="168" formatCode="m/d/yyyy"/>
    <numFmt numFmtId="169" formatCode="m/d"/>
    <numFmt numFmtId="170" formatCode="mmmm\ d\,\ yyyy"/>
    <numFmt numFmtId="171" formatCode="#,##0.000"/>
    <numFmt numFmtId="172" formatCode="0.000"/>
    <numFmt numFmtId="173" formatCode="_(* #,##0.000_);_(* \(#,##0.000\);_(* &quot;-&quot;???_);_(@_)"/>
    <numFmt numFmtId="174" formatCode="_(* #,##0.0000_);_(* \(#,##0.0000\);_(* &quot;-&quot;???_);_(@_)"/>
    <numFmt numFmtId="175" formatCode="_(* #,##0.00_);_(* \(#,##0.00\);_(* &quot;-&quot;???_);_(@_)"/>
    <numFmt numFmtId="176" formatCode="#,##0.00000"/>
    <numFmt numFmtId="177" formatCode="#,##0.0000"/>
  </numFmts>
  <fonts count="58">
    <font>
      <sz val="10"/>
      <name val="Geneva"/>
      <family val="0"/>
    </font>
    <font>
      <b/>
      <sz val="9"/>
      <name val="Geneva"/>
      <family val="0"/>
    </font>
    <font>
      <i/>
      <sz val="9"/>
      <name val="Geneva"/>
      <family val="0"/>
    </font>
    <font>
      <b/>
      <i/>
      <sz val="9"/>
      <name val="Geneva"/>
      <family val="0"/>
    </font>
    <font>
      <sz val="9"/>
      <name val="Geneva"/>
      <family val="0"/>
    </font>
    <font>
      <sz val="8"/>
      <name val="Geneva"/>
      <family val="0"/>
    </font>
    <font>
      <u val="single"/>
      <sz val="11.25"/>
      <color indexed="12"/>
      <name val="Geneva"/>
      <family val="0"/>
    </font>
    <font>
      <u val="single"/>
      <sz val="11.25"/>
      <color indexed="36"/>
      <name val="Geneva"/>
      <family val="0"/>
    </font>
    <font>
      <sz val="8"/>
      <name val="Verdana"/>
      <family val="0"/>
    </font>
    <font>
      <sz val="9"/>
      <name val="Verdana"/>
      <family val="0"/>
    </font>
    <font>
      <b/>
      <sz val="9"/>
      <name val="Verdana"/>
      <family val="0"/>
    </font>
    <font>
      <u val="single"/>
      <sz val="9"/>
      <name val="Verdana"/>
      <family val="0"/>
    </font>
    <font>
      <sz val="10"/>
      <name val="Times New Roman"/>
      <family val="0"/>
    </font>
    <font>
      <b/>
      <sz val="16"/>
      <name val="Times New Roman"/>
      <family val="0"/>
    </font>
    <font>
      <sz val="12"/>
      <name val="Times New Roman"/>
      <family val="0"/>
    </font>
    <font>
      <u val="single"/>
      <sz val="11.25"/>
      <color indexed="12"/>
      <name val="Times New Roman"/>
      <family val="0"/>
    </font>
    <font>
      <i/>
      <sz val="12"/>
      <name val="Times New Roman"/>
      <family val="0"/>
    </font>
    <font>
      <i/>
      <u val="single"/>
      <sz val="11.25"/>
      <color indexed="12"/>
      <name val="Times New Roman"/>
      <family val="0"/>
    </font>
    <font>
      <b/>
      <sz val="12"/>
      <name val="Times New Roman"/>
      <family val="0"/>
    </font>
    <font>
      <u val="single"/>
      <sz val="12"/>
      <color indexed="12"/>
      <name val="Times New Roman"/>
      <family val="0"/>
    </font>
    <font>
      <vertAlign val="superscript"/>
      <sz val="9"/>
      <name val="Verdana"/>
      <family val="0"/>
    </font>
    <font>
      <vertAlign val="superscript"/>
      <sz val="10"/>
      <name val="Verdana"/>
      <family val="0"/>
    </font>
    <font>
      <u val="single"/>
      <sz val="9"/>
      <color indexed="12"/>
      <name val="Verdana"/>
      <family val="0"/>
    </font>
    <font>
      <u val="single"/>
      <vertAlign val="superscript"/>
      <sz val="9"/>
      <color indexed="12"/>
      <name val="Verdana"/>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s>
  <cellStyleXfs count="66">
    <xf numFmtId="16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1" fontId="5" fillId="0" borderId="0" applyFill="0" applyBorder="0" applyAlignment="0" applyProtection="0"/>
    <xf numFmtId="41" fontId="5" fillId="0" borderId="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30" borderId="1" applyNumberFormat="0" applyAlignment="0" applyProtection="0"/>
    <xf numFmtId="166" fontId="5" fillId="0" borderId="0">
      <alignment horizontal="right"/>
      <protection/>
    </xf>
    <xf numFmtId="4" fontId="5" fillId="0" borderId="0">
      <alignment horizontal="right"/>
      <protection/>
    </xf>
    <xf numFmtId="0" fontId="52" fillId="0" borderId="6" applyNumberFormat="0" applyFill="0" applyAlignment="0" applyProtection="0"/>
    <xf numFmtId="166" fontId="5" fillId="0" borderId="0">
      <alignment horizontal="right"/>
      <protection/>
    </xf>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4"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0">
    <xf numFmtId="166" fontId="0" fillId="0" borderId="0" xfId="0" applyAlignment="1">
      <alignment/>
    </xf>
    <xf numFmtId="166" fontId="9" fillId="0" borderId="0" xfId="0" applyFont="1" applyAlignment="1">
      <alignment/>
    </xf>
    <xf numFmtId="3" fontId="9" fillId="0" borderId="0" xfId="0" applyNumberFormat="1" applyFont="1" applyAlignment="1">
      <alignment horizontal="right"/>
    </xf>
    <xf numFmtId="166" fontId="9" fillId="0" borderId="0" xfId="0" applyFont="1" applyAlignment="1">
      <alignment horizontal="right"/>
    </xf>
    <xf numFmtId="166" fontId="9" fillId="0" borderId="0" xfId="0" applyFont="1" applyBorder="1" applyAlignment="1">
      <alignment horizontal="center"/>
    </xf>
    <xf numFmtId="166" fontId="9" fillId="0" borderId="0" xfId="0" applyFont="1" applyAlignment="1">
      <alignment horizontal="center"/>
    </xf>
    <xf numFmtId="166" fontId="9" fillId="0" borderId="10" xfId="0" applyFont="1" applyBorder="1" applyAlignment="1">
      <alignment/>
    </xf>
    <xf numFmtId="166" fontId="9" fillId="0" borderId="10" xfId="0" applyFont="1" applyBorder="1" applyAlignment="1">
      <alignment horizontal="right"/>
    </xf>
    <xf numFmtId="166" fontId="9" fillId="0" borderId="10" xfId="0" applyNumberFormat="1" applyFont="1" applyBorder="1" applyAlignment="1">
      <alignment horizontal="center"/>
    </xf>
    <xf numFmtId="4" fontId="9" fillId="0" borderId="0" xfId="0" applyNumberFormat="1" applyFont="1" applyAlignment="1">
      <alignment/>
    </xf>
    <xf numFmtId="166" fontId="9" fillId="0" borderId="0" xfId="0" applyNumberFormat="1" applyFont="1" applyAlignment="1">
      <alignment horizontal="right"/>
    </xf>
    <xf numFmtId="166" fontId="9" fillId="0" borderId="0" xfId="0" applyFont="1" applyBorder="1" applyAlignment="1">
      <alignment/>
    </xf>
    <xf numFmtId="3" fontId="9" fillId="0" borderId="10" xfId="0" applyNumberFormat="1" applyFont="1" applyFill="1" applyBorder="1" applyAlignment="1">
      <alignment horizontal="right"/>
    </xf>
    <xf numFmtId="166" fontId="9" fillId="0" borderId="0" xfId="0" applyNumberFormat="1" applyFont="1" applyFill="1" applyBorder="1" applyAlignment="1">
      <alignment horizontal="left"/>
    </xf>
    <xf numFmtId="166" fontId="9"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166" fontId="9" fillId="0" borderId="10" xfId="0" applyNumberFormat="1" applyFont="1" applyFill="1" applyBorder="1" applyAlignment="1">
      <alignment horizontal="left"/>
    </xf>
    <xf numFmtId="166" fontId="9" fillId="0" borderId="10" xfId="0" applyNumberFormat="1" applyFont="1" applyFill="1" applyBorder="1" applyAlignment="1">
      <alignment horizontal="right"/>
    </xf>
    <xf numFmtId="164" fontId="9" fillId="0" borderId="10" xfId="0" applyNumberFormat="1" applyFont="1" applyFill="1" applyBorder="1" applyAlignment="1">
      <alignment horizontal="right"/>
    </xf>
    <xf numFmtId="2" fontId="9" fillId="0" borderId="0" xfId="0" applyNumberFormat="1" applyFont="1" applyFill="1" applyBorder="1" applyAlignment="1">
      <alignment horizontal="right"/>
    </xf>
    <xf numFmtId="166" fontId="9" fillId="0" borderId="0" xfId="0" applyNumberFormat="1" applyFont="1" applyAlignment="1">
      <alignment horizontal="left"/>
    </xf>
    <xf numFmtId="164" fontId="9" fillId="0" borderId="0" xfId="0" applyNumberFormat="1" applyFont="1" applyAlignment="1">
      <alignment horizontal="right"/>
    </xf>
    <xf numFmtId="2" fontId="9" fillId="0" borderId="0" xfId="0" applyNumberFormat="1" applyFont="1" applyAlignment="1">
      <alignment horizontal="right"/>
    </xf>
    <xf numFmtId="166" fontId="9" fillId="0" borderId="10" xfId="0" applyNumberFormat="1" applyFont="1" applyBorder="1" applyAlignment="1">
      <alignment horizontal="left"/>
    </xf>
    <xf numFmtId="2" fontId="9" fillId="0" borderId="10" xfId="0" applyNumberFormat="1" applyFont="1" applyBorder="1" applyAlignment="1">
      <alignment horizontal="right"/>
    </xf>
    <xf numFmtId="166" fontId="9" fillId="0" borderId="0" xfId="0" applyNumberFormat="1" applyFont="1" applyBorder="1" applyAlignment="1">
      <alignment horizontal="right"/>
    </xf>
    <xf numFmtId="164" fontId="9" fillId="0" borderId="10" xfId="0" applyNumberFormat="1" applyFont="1" applyBorder="1" applyAlignment="1">
      <alignment horizontal="center"/>
    </xf>
    <xf numFmtId="2" fontId="9" fillId="0" borderId="10" xfId="0" applyNumberFormat="1" applyFont="1" applyBorder="1" applyAlignment="1">
      <alignment horizontal="center"/>
    </xf>
    <xf numFmtId="3" fontId="9" fillId="0" borderId="10" xfId="0" applyNumberFormat="1" applyFont="1" applyBorder="1" applyAlignment="1">
      <alignment/>
    </xf>
    <xf numFmtId="176" fontId="9" fillId="0" borderId="10" xfId="0" applyNumberFormat="1" applyFont="1" applyBorder="1" applyAlignment="1">
      <alignment horizontal="right"/>
    </xf>
    <xf numFmtId="3" fontId="9" fillId="0" borderId="0" xfId="0" applyNumberFormat="1" applyFont="1" applyBorder="1" applyAlignment="1">
      <alignment/>
    </xf>
    <xf numFmtId="166" fontId="9" fillId="0" borderId="0" xfId="0" applyFont="1" applyBorder="1" applyAlignment="1">
      <alignment horizontal="right"/>
    </xf>
    <xf numFmtId="166" fontId="9" fillId="0" borderId="0" xfId="55" applyFont="1" applyBorder="1">
      <alignment horizontal="right"/>
      <protection/>
    </xf>
    <xf numFmtId="4" fontId="9" fillId="0" borderId="0" xfId="56" applyFont="1" applyBorder="1">
      <alignment horizontal="right"/>
      <protection/>
    </xf>
    <xf numFmtId="166" fontId="9" fillId="0" borderId="0" xfId="0" applyFont="1" applyAlignment="1">
      <alignment horizontal="left"/>
    </xf>
    <xf numFmtId="171" fontId="9" fillId="0" borderId="0" xfId="0" applyNumberFormat="1" applyFont="1" applyAlignment="1">
      <alignment/>
    </xf>
    <xf numFmtId="171" fontId="9" fillId="0" borderId="10" xfId="0" applyNumberFormat="1" applyFont="1" applyBorder="1" applyAlignment="1">
      <alignment/>
    </xf>
    <xf numFmtId="164" fontId="9" fillId="0" borderId="10" xfId="0" applyNumberFormat="1" applyFont="1" applyBorder="1" applyAlignment="1">
      <alignment horizontal="right"/>
    </xf>
    <xf numFmtId="166" fontId="9" fillId="0" borderId="10" xfId="0" applyNumberFormat="1" applyFont="1" applyBorder="1" applyAlignment="1">
      <alignment horizontal="right"/>
    </xf>
    <xf numFmtId="166" fontId="10" fillId="0" borderId="0" xfId="0" applyFont="1" applyAlignment="1">
      <alignment horizontal="center"/>
    </xf>
    <xf numFmtId="164" fontId="9" fillId="0" borderId="0" xfId="0" applyNumberFormat="1" applyFont="1" applyBorder="1" applyAlignment="1">
      <alignment horizontal="right"/>
    </xf>
    <xf numFmtId="166" fontId="9" fillId="0" borderId="10" xfId="0" applyFont="1" applyFill="1" applyBorder="1" applyAlignment="1">
      <alignment/>
    </xf>
    <xf numFmtId="176" fontId="9" fillId="0" borderId="0" xfId="0" applyNumberFormat="1" applyFont="1" applyBorder="1" applyAlignment="1">
      <alignment horizontal="right"/>
    </xf>
    <xf numFmtId="1" fontId="9" fillId="0" borderId="0" xfId="0" applyNumberFormat="1" applyFont="1" applyBorder="1" applyAlignment="1">
      <alignment horizontal="right"/>
    </xf>
    <xf numFmtId="3" fontId="9" fillId="0" borderId="0" xfId="0" applyNumberFormat="1" applyFont="1" applyFill="1" applyBorder="1" applyAlignment="1">
      <alignment horizontal="right"/>
    </xf>
    <xf numFmtId="2" fontId="9" fillId="0" borderId="10" xfId="0" applyNumberFormat="1" applyFont="1" applyFill="1" applyBorder="1" applyAlignment="1">
      <alignment horizontal="right"/>
    </xf>
    <xf numFmtId="4" fontId="9" fillId="0" borderId="0" xfId="0" applyNumberFormat="1" applyFont="1" applyAlignment="1">
      <alignment horizontal="right"/>
    </xf>
    <xf numFmtId="4" fontId="9" fillId="0" borderId="10" xfId="0" applyNumberFormat="1" applyFont="1" applyBorder="1" applyAlignment="1">
      <alignment horizontal="right"/>
    </xf>
    <xf numFmtId="171" fontId="9" fillId="0" borderId="0" xfId="0" applyNumberFormat="1" applyFont="1" applyAlignment="1">
      <alignment horizontal="right"/>
    </xf>
    <xf numFmtId="171" fontId="9" fillId="0" borderId="10" xfId="0" applyNumberFormat="1" applyFont="1" applyBorder="1" applyAlignment="1">
      <alignment horizontal="right"/>
    </xf>
    <xf numFmtId="3" fontId="9" fillId="0" borderId="0" xfId="0" applyNumberFormat="1" applyFont="1" applyBorder="1" applyAlignment="1">
      <alignment horizontal="right"/>
    </xf>
    <xf numFmtId="3" fontId="9" fillId="0" borderId="10" xfId="0" applyNumberFormat="1" applyFont="1" applyBorder="1" applyAlignment="1">
      <alignment horizontal="right"/>
    </xf>
    <xf numFmtId="166" fontId="9" fillId="0" borderId="10" xfId="0" applyFont="1" applyFill="1" applyBorder="1" applyAlignment="1">
      <alignment horizontal="right"/>
    </xf>
    <xf numFmtId="166" fontId="9" fillId="0" borderId="0" xfId="0" applyNumberFormat="1" applyFont="1" applyBorder="1" applyAlignment="1">
      <alignment horizontal="left"/>
    </xf>
    <xf numFmtId="4" fontId="9" fillId="0" borderId="0" xfId="0" applyNumberFormat="1" applyFont="1" applyBorder="1" applyAlignment="1">
      <alignment horizontal="right"/>
    </xf>
    <xf numFmtId="166" fontId="11" fillId="0" borderId="0" xfId="47" applyNumberFormat="1" applyFont="1" applyAlignment="1" applyProtection="1">
      <alignment horizontal="right"/>
      <protection/>
    </xf>
    <xf numFmtId="1" fontId="9" fillId="0" borderId="10" xfId="0" applyNumberFormat="1" applyFont="1" applyBorder="1" applyAlignment="1">
      <alignment horizontal="right"/>
    </xf>
    <xf numFmtId="4" fontId="9" fillId="0" borderId="10" xfId="0" applyNumberFormat="1" applyFont="1" applyBorder="1" applyAlignment="1">
      <alignment/>
    </xf>
    <xf numFmtId="3" fontId="9" fillId="0" borderId="0" xfId="0" applyNumberFormat="1" applyFont="1" applyAlignment="1">
      <alignment/>
    </xf>
    <xf numFmtId="166" fontId="10" fillId="0" borderId="0" xfId="0" applyFont="1" applyAlignment="1">
      <alignment horizontal="right"/>
    </xf>
    <xf numFmtId="171" fontId="10" fillId="0" borderId="0" xfId="0" applyNumberFormat="1" applyFont="1" applyAlignment="1">
      <alignment/>
    </xf>
    <xf numFmtId="166" fontId="9" fillId="33" borderId="0" xfId="0" applyFont="1" applyFill="1" applyBorder="1" applyAlignment="1">
      <alignment/>
    </xf>
    <xf numFmtId="3" fontId="9" fillId="33" borderId="0" xfId="0" applyNumberFormat="1" applyFont="1" applyFill="1" applyBorder="1" applyAlignment="1">
      <alignment horizontal="right"/>
    </xf>
    <xf numFmtId="166" fontId="9" fillId="33" borderId="0" xfId="0" applyFont="1" applyFill="1" applyBorder="1" applyAlignment="1">
      <alignment horizontal="right"/>
    </xf>
    <xf numFmtId="166" fontId="9" fillId="33" borderId="0" xfId="0" applyFont="1" applyFill="1" applyAlignment="1">
      <alignment/>
    </xf>
    <xf numFmtId="166" fontId="9" fillId="33" borderId="0" xfId="0" applyNumberFormat="1" applyFont="1" applyFill="1" applyBorder="1" applyAlignment="1">
      <alignment horizontal="right"/>
    </xf>
    <xf numFmtId="176" fontId="9" fillId="33" borderId="0" xfId="0" applyNumberFormat="1" applyFont="1" applyFill="1" applyBorder="1" applyAlignment="1">
      <alignment horizontal="right"/>
    </xf>
    <xf numFmtId="166" fontId="9" fillId="33" borderId="0" xfId="0" applyNumberFormat="1" applyFont="1" applyFill="1" applyAlignment="1">
      <alignment/>
    </xf>
    <xf numFmtId="3" fontId="9" fillId="33" borderId="0" xfId="0" applyNumberFormat="1" applyFont="1" applyFill="1" applyBorder="1" applyAlignment="1">
      <alignment/>
    </xf>
    <xf numFmtId="171" fontId="9" fillId="33" borderId="0" xfId="0" applyNumberFormat="1" applyFont="1" applyFill="1" applyAlignment="1">
      <alignment/>
    </xf>
    <xf numFmtId="166" fontId="9" fillId="33" borderId="0" xfId="0" applyFont="1" applyFill="1" applyAlignment="1">
      <alignment horizontal="left"/>
    </xf>
    <xf numFmtId="166" fontId="9" fillId="33" borderId="0" xfId="0" applyFont="1" applyFill="1" applyAlignment="1">
      <alignment horizontal="right"/>
    </xf>
    <xf numFmtId="166" fontId="9" fillId="33" borderId="0" xfId="0" applyNumberFormat="1" applyFont="1" applyFill="1" applyAlignment="1">
      <alignment horizontal="right"/>
    </xf>
    <xf numFmtId="164" fontId="9" fillId="33" borderId="0" xfId="0" applyNumberFormat="1" applyFont="1" applyFill="1" applyAlignment="1">
      <alignment horizontal="right"/>
    </xf>
    <xf numFmtId="2" fontId="9" fillId="33" borderId="0" xfId="0" applyNumberFormat="1" applyFont="1" applyFill="1" applyAlignment="1">
      <alignment horizontal="right"/>
    </xf>
    <xf numFmtId="166" fontId="9" fillId="33" borderId="0" xfId="0" applyNumberFormat="1" applyFont="1" applyFill="1" applyBorder="1" applyAlignment="1">
      <alignment horizontal="left"/>
    </xf>
    <xf numFmtId="4" fontId="9" fillId="33" borderId="0" xfId="0" applyNumberFormat="1" applyFont="1" applyFill="1" applyAlignment="1">
      <alignment/>
    </xf>
    <xf numFmtId="164" fontId="9" fillId="33" borderId="0" xfId="0" applyNumberFormat="1" applyFont="1" applyFill="1" applyAlignment="1">
      <alignment/>
    </xf>
    <xf numFmtId="175" fontId="9" fillId="33" borderId="0" xfId="0" applyNumberFormat="1" applyFont="1" applyFill="1" applyAlignment="1">
      <alignment/>
    </xf>
    <xf numFmtId="166" fontId="12" fillId="33" borderId="0" xfId="0" applyFont="1" applyFill="1" applyAlignment="1">
      <alignment/>
    </xf>
    <xf numFmtId="166" fontId="14" fillId="33" borderId="0" xfId="0" applyFont="1" applyFill="1" applyAlignment="1">
      <alignment/>
    </xf>
    <xf numFmtId="166" fontId="14" fillId="33" borderId="0" xfId="0" applyFont="1" applyFill="1" applyAlignment="1">
      <alignment horizontal="left" wrapText="1"/>
    </xf>
    <xf numFmtId="166" fontId="14" fillId="33" borderId="0" xfId="0" applyFont="1" applyFill="1" applyAlignment="1">
      <alignment/>
    </xf>
    <xf numFmtId="166" fontId="12" fillId="33" borderId="0" xfId="0" applyFont="1" applyFill="1" applyAlignment="1">
      <alignment/>
    </xf>
    <xf numFmtId="166" fontId="12" fillId="33" borderId="0" xfId="0" applyFont="1" applyFill="1" applyAlignment="1">
      <alignment vertical="top" wrapText="1"/>
    </xf>
    <xf numFmtId="166" fontId="14" fillId="33" borderId="0" xfId="53" applyNumberFormat="1" applyFont="1" applyFill="1" applyAlignment="1" applyProtection="1">
      <alignment horizontal="center" vertical="top" wrapText="1"/>
      <protection/>
    </xf>
    <xf numFmtId="166" fontId="22" fillId="33" borderId="0" xfId="53" applyNumberFormat="1" applyFont="1" applyFill="1" applyAlignment="1" applyProtection="1">
      <alignment/>
      <protection/>
    </xf>
    <xf numFmtId="166" fontId="15" fillId="33" borderId="0" xfId="53" applyNumberFormat="1" applyFont="1" applyFill="1" applyAlignment="1" applyProtection="1">
      <alignment horizontal="left" wrapText="1"/>
      <protection/>
    </xf>
    <xf numFmtId="166" fontId="14" fillId="33" borderId="0" xfId="53" applyNumberFormat="1" applyFont="1" applyFill="1" applyAlignment="1" applyProtection="1">
      <alignment horizontal="left" vertical="top" wrapText="1"/>
      <protection/>
    </xf>
    <xf numFmtId="166" fontId="14" fillId="33" borderId="0" xfId="0" applyFont="1" applyFill="1" applyAlignment="1">
      <alignment horizontal="left" wrapText="1" indent="2"/>
    </xf>
    <xf numFmtId="166" fontId="19" fillId="33" borderId="0" xfId="53" applyNumberFormat="1" applyFont="1" applyFill="1" applyAlignment="1" applyProtection="1">
      <alignment horizontal="left" wrapText="1"/>
      <protection/>
    </xf>
    <xf numFmtId="166" fontId="14" fillId="33" borderId="0" xfId="0" applyFont="1" applyFill="1" applyAlignment="1">
      <alignment horizontal="left" vertical="top" wrapText="1"/>
    </xf>
    <xf numFmtId="166" fontId="12" fillId="33" borderId="0" xfId="0" applyFont="1" applyFill="1" applyAlignment="1">
      <alignment vertical="top" wrapText="1"/>
    </xf>
    <xf numFmtId="166" fontId="16" fillId="33" borderId="0" xfId="0" applyFont="1" applyFill="1" applyAlignment="1">
      <alignment horizontal="left" vertical="top" wrapText="1"/>
    </xf>
    <xf numFmtId="166" fontId="12" fillId="33" borderId="0" xfId="0" applyFont="1" applyFill="1" applyAlignment="1">
      <alignment horizontal="left" vertical="top"/>
    </xf>
    <xf numFmtId="170" fontId="14" fillId="33" borderId="0" xfId="0" applyNumberFormat="1" applyFont="1" applyFill="1" applyAlignment="1">
      <alignment horizontal="center"/>
    </xf>
    <xf numFmtId="166" fontId="12" fillId="33" borderId="0" xfId="0" applyFont="1" applyFill="1" applyAlignment="1">
      <alignment/>
    </xf>
    <xf numFmtId="166" fontId="14" fillId="33" borderId="0" xfId="0" applyFont="1" applyFill="1" applyAlignment="1">
      <alignment horizontal="left" vertical="center" wrapText="1"/>
    </xf>
    <xf numFmtId="166" fontId="16" fillId="33" borderId="0" xfId="0" applyFont="1" applyFill="1" applyAlignment="1">
      <alignment horizontal="left" wrapText="1"/>
    </xf>
    <xf numFmtId="166" fontId="18" fillId="33" borderId="0" xfId="0" applyFont="1" applyFill="1" applyAlignment="1">
      <alignment horizontal="left" wrapText="1"/>
    </xf>
    <xf numFmtId="166" fontId="17" fillId="33" borderId="0" xfId="53" applyNumberFormat="1" applyFont="1" applyFill="1" applyAlignment="1" applyProtection="1">
      <alignment horizontal="left" wrapText="1" indent="2"/>
      <protection/>
    </xf>
    <xf numFmtId="166" fontId="13" fillId="33" borderId="0" xfId="0" applyFont="1" applyFill="1" applyAlignment="1">
      <alignment horizontal="center"/>
    </xf>
    <xf numFmtId="166" fontId="14" fillId="33" borderId="0" xfId="0" applyFont="1" applyFill="1" applyAlignment="1">
      <alignment horizontal="center"/>
    </xf>
    <xf numFmtId="3" fontId="15" fillId="33" borderId="0" xfId="53" applyNumberFormat="1" applyFont="1" applyFill="1" applyAlignment="1" applyProtection="1">
      <alignment horizontal="center"/>
      <protection/>
    </xf>
    <xf numFmtId="166" fontId="14" fillId="33" borderId="0" xfId="0" applyFont="1" applyFill="1" applyAlignment="1">
      <alignment horizontal="left"/>
    </xf>
    <xf numFmtId="166" fontId="14" fillId="33" borderId="10" xfId="0" applyFont="1" applyFill="1" applyBorder="1" applyAlignment="1">
      <alignment horizontal="center"/>
    </xf>
    <xf numFmtId="166" fontId="14" fillId="33" borderId="0" xfId="0" applyFont="1" applyFill="1" applyAlignment="1">
      <alignment horizontal="left" vertical="center"/>
    </xf>
    <xf numFmtId="166" fontId="12" fillId="33" borderId="0" xfId="0" applyFont="1" applyFill="1" applyAlignment="1">
      <alignment vertical="center"/>
    </xf>
    <xf numFmtId="166" fontId="14" fillId="33" borderId="0" xfId="0" applyFont="1" applyFill="1" applyAlignment="1">
      <alignment horizontal="left" wrapText="1"/>
    </xf>
    <xf numFmtId="166" fontId="15" fillId="33" borderId="0" xfId="53" applyNumberFormat="1" applyFont="1" applyFill="1" applyAlignment="1" applyProtection="1">
      <alignment horizontal="center"/>
      <protection/>
    </xf>
    <xf numFmtId="4" fontId="10" fillId="0" borderId="0" xfId="0" applyNumberFormat="1" applyFont="1" applyAlignment="1">
      <alignment horizontal="center"/>
    </xf>
    <xf numFmtId="4" fontId="9" fillId="0" borderId="11" xfId="0" applyNumberFormat="1" applyFont="1" applyBorder="1" applyAlignment="1">
      <alignment horizontal="center"/>
    </xf>
    <xf numFmtId="166" fontId="9" fillId="0" borderId="11" xfId="0" applyFont="1" applyBorder="1" applyAlignment="1">
      <alignment horizontal="center"/>
    </xf>
    <xf numFmtId="166" fontId="9" fillId="0" borderId="11"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2" fontId="9" fillId="0" borderId="11" xfId="0" applyNumberFormat="1" applyFont="1" applyBorder="1" applyAlignment="1">
      <alignment horizontal="center"/>
    </xf>
    <xf numFmtId="164" fontId="9" fillId="0" borderId="11" xfId="0" applyNumberFormat="1" applyFont="1" applyBorder="1" applyAlignment="1">
      <alignment horizontal="center"/>
    </xf>
    <xf numFmtId="2" fontId="9" fillId="0" borderId="10" xfId="0" applyNumberFormat="1" applyFont="1" applyFill="1" applyBorder="1" applyAlignment="1">
      <alignment horizontal="center"/>
    </xf>
    <xf numFmtId="2" fontId="9" fillId="0" borderId="10" xfId="0" applyNumberFormat="1" applyFont="1" applyBorder="1" applyAlignment="1">
      <alignment horizontal="center"/>
    </xf>
    <xf numFmtId="166" fontId="9" fillId="0" borderId="11" xfId="0" applyNumberFormat="1" applyFont="1" applyFill="1" applyBorder="1" applyAlignment="1">
      <alignment horizontal="center"/>
    </xf>
    <xf numFmtId="164" fontId="9" fillId="0" borderId="11" xfId="0" applyNumberFormat="1" applyFont="1" applyFill="1" applyBorder="1" applyAlignment="1">
      <alignment horizontal="center"/>
    </xf>
    <xf numFmtId="2" fontId="9" fillId="0" borderId="11" xfId="0" applyNumberFormat="1" applyFont="1" applyFill="1" applyBorder="1" applyAlignment="1">
      <alignment horizontal="center"/>
    </xf>
    <xf numFmtId="166" fontId="9" fillId="0" borderId="0" xfId="0" applyFont="1" applyBorder="1" applyAlignment="1">
      <alignment horizontal="center"/>
    </xf>
    <xf numFmtId="166" fontId="9" fillId="0" borderId="10" xfId="0" applyFont="1" applyBorder="1" applyAlignment="1">
      <alignment horizontal="center"/>
    </xf>
    <xf numFmtId="166" fontId="10" fillId="0" borderId="0" xfId="0" applyFont="1" applyAlignment="1">
      <alignment horizontal="center"/>
    </xf>
    <xf numFmtId="171" fontId="10" fillId="0" borderId="0" xfId="0" applyNumberFormat="1" applyFont="1" applyAlignment="1">
      <alignment horizontal="center"/>
    </xf>
    <xf numFmtId="171" fontId="9" fillId="0" borderId="11" xfId="0" applyNumberFormat="1" applyFont="1" applyBorder="1" applyAlignment="1">
      <alignment horizontal="center"/>
    </xf>
    <xf numFmtId="166" fontId="9" fillId="33" borderId="0" xfId="0" applyFont="1" applyFill="1" applyAlignment="1">
      <alignment horizontal="left" vertical="top" wrapText="1"/>
    </xf>
    <xf numFmtId="166" fontId="9" fillId="33" borderId="0" xfId="0" applyFont="1" applyFill="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AST SIX" xfId="55"/>
    <cellStyle name="LAST SIX END" xfId="56"/>
    <cellStyle name="Linked Cell" xfId="57"/>
    <cellStyle name="MIDDLE" xfId="58"/>
    <cellStyle name="Neutral" xfId="59"/>
    <cellStyle name="Note" xfId="60"/>
    <cellStyle name="Output" xfId="61"/>
    <cellStyle name="Percent" xfId="62"/>
    <cellStyle name="Title" xfId="63"/>
    <cellStyle name="Total" xfId="64"/>
    <cellStyle name="Warning Text" xfId="65"/>
  </cellStyles>
  <dxfs count="2">
    <dxf>
      <font>
        <b val="0"/>
        <i val="0"/>
      </font>
    </dxf>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vidl@umn.edu" TargetMode="External" /><Relationship Id="rId2" Type="http://schemas.openxmlformats.org/officeDocument/2006/relationships/hyperlink" Target="mailto:mark.hughes@ars.usda.gov" TargetMode="External" /><Relationship Id="rId3" Type="http://schemas.openxmlformats.org/officeDocument/2006/relationships/hyperlink" Target="http://www.ars.usda.gov/mwa/cdl" TargetMode="External" /><Relationship Id="rId4" Type="http://schemas.openxmlformats.org/officeDocument/2006/relationships/hyperlink" Target="http://www.ars.usda.gov/Main/docs.htm?docid=9757" TargetMode="External" /><Relationship Id="rId5" Type="http://schemas.openxmlformats.org/officeDocument/2006/relationships/hyperlink" Target="http://www.ars.usda.gov/Main/docs.htm?docid=23050" TargetMode="External" /><Relationship Id="rId6" Type="http://schemas.openxmlformats.org/officeDocument/2006/relationships/hyperlink" Target="http://www.ars.usda.gov/Main/docs.htm?docid=23050" TargetMode="External" /><Relationship Id="rId7" Type="http://schemas.openxmlformats.org/officeDocument/2006/relationships/hyperlink" Target="http://www.ars.usda.gov/Main/docs.htm?docid=23050" TargetMode="External" /><Relationship Id="rId8" Type="http://schemas.openxmlformats.org/officeDocument/2006/relationships/hyperlink" Target="http://www.ars.usda.gov/Main/docs.htm?docid=23050" TargetMode="External" /><Relationship Id="rId9" Type="http://schemas.openxmlformats.org/officeDocument/2006/relationships/hyperlink" Target="http://www.ars.usda.gov/Main/docs.htm?docid=23050" TargetMode="External" /><Relationship Id="rId10" Type="http://schemas.openxmlformats.org/officeDocument/2006/relationships/hyperlink" Target="http://www.ars.usda.gov/Main/docs.htm?docid=23050" TargetMode="External" /><Relationship Id="rId11" Type="http://schemas.openxmlformats.org/officeDocument/2006/relationships/hyperlink" Target="http://www.ars.usda.gov/Main/docs.htm?docid=23050" TargetMode="External" /><Relationship Id="rId12" Type="http://schemas.openxmlformats.org/officeDocument/2006/relationships/hyperlink" Target="http://www.ars.usda.gov/main/site_main.htm?modecode=36-40-05-00" TargetMode="External" /><Relationship Id="rId13" Type="http://schemas.openxmlformats.org/officeDocument/2006/relationships/hyperlink" Target="http://www.ars.usda.gov/main/site_main.htm?modecode=36-40-05-00" TargetMode="External" /><Relationship Id="rId14" Type="http://schemas.openxmlformats.org/officeDocument/2006/relationships/hyperlink" Target="http://www.ars.usda.gov/main/site_main.htm?modecode=36-40-05-00"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ksda.gov/includes/document_center/plant_protection/Plant_Disease_Reports/2012KSWheatDiseaseLossEstimates.pdf"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2:I53"/>
  <sheetViews>
    <sheetView tabSelected="1" zoomScale="125" zoomScaleNormal="125" workbookViewId="0" topLeftCell="A1">
      <selection activeCell="A1" sqref="A1"/>
    </sheetView>
  </sheetViews>
  <sheetFormatPr defaultColWidth="11.00390625" defaultRowHeight="12.75"/>
  <cols>
    <col min="1" max="1" width="3.75390625" style="79" customWidth="1"/>
    <col min="2" max="2" width="10.00390625" style="79" customWidth="1"/>
    <col min="3" max="3" width="12.875" style="79" customWidth="1"/>
    <col min="4" max="4" width="10.75390625" style="79" customWidth="1"/>
    <col min="5" max="5" width="7.875" style="79" customWidth="1"/>
    <col min="6" max="7" width="10.75390625" style="79" customWidth="1"/>
    <col min="8" max="8" width="19.125" style="79" customWidth="1"/>
    <col min="9" max="9" width="6.25390625" style="79" customWidth="1"/>
    <col min="10" max="16384" width="10.75390625" style="79" customWidth="1"/>
  </cols>
  <sheetData>
    <row r="2" spans="1:9" ht="18">
      <c r="A2" s="101" t="s">
        <v>65</v>
      </c>
      <c r="B2" s="101"/>
      <c r="C2" s="101"/>
      <c r="D2" s="101"/>
      <c r="E2" s="101"/>
      <c r="F2" s="101"/>
      <c r="G2" s="101"/>
      <c r="H2" s="101"/>
      <c r="I2" s="101"/>
    </row>
    <row r="4" spans="2:8" ht="15">
      <c r="B4" s="102" t="s">
        <v>83</v>
      </c>
      <c r="C4" s="102"/>
      <c r="D4" s="102"/>
      <c r="E4" s="102"/>
      <c r="F4" s="102"/>
      <c r="G4" s="102"/>
      <c r="H4" s="102"/>
    </row>
    <row r="5" spans="2:8" ht="12.75">
      <c r="B5" s="103" t="s">
        <v>84</v>
      </c>
      <c r="C5" s="103"/>
      <c r="D5" s="103"/>
      <c r="E5" s="103"/>
      <c r="F5" s="103"/>
      <c r="G5" s="103"/>
      <c r="H5" s="103"/>
    </row>
    <row r="6" spans="1:9" ht="15">
      <c r="A6" s="80"/>
      <c r="B6" s="80"/>
      <c r="C6" s="80"/>
      <c r="D6" s="80"/>
      <c r="E6" s="80"/>
      <c r="F6" s="80"/>
      <c r="G6" s="80"/>
      <c r="H6" s="80"/>
      <c r="I6" s="80"/>
    </row>
    <row r="7" spans="1:9" ht="15">
      <c r="A7" s="80"/>
      <c r="B7" s="109" t="s">
        <v>92</v>
      </c>
      <c r="C7" s="96"/>
      <c r="D7" s="96"/>
      <c r="E7" s="96"/>
      <c r="F7" s="96"/>
      <c r="G7" s="96"/>
      <c r="H7" s="96"/>
      <c r="I7" s="80"/>
    </row>
    <row r="8" spans="1:9" ht="15">
      <c r="A8" s="80"/>
      <c r="B8" s="102" t="s">
        <v>99</v>
      </c>
      <c r="C8" s="96"/>
      <c r="D8" s="96"/>
      <c r="E8" s="96"/>
      <c r="F8" s="96"/>
      <c r="G8" s="96"/>
      <c r="H8" s="96"/>
      <c r="I8" s="80"/>
    </row>
    <row r="9" spans="1:9" ht="9" customHeight="1">
      <c r="A9" s="80"/>
      <c r="B9" s="80"/>
      <c r="C9" s="80"/>
      <c r="D9" s="80"/>
      <c r="E9" s="80"/>
      <c r="F9" s="80"/>
      <c r="G9" s="80"/>
      <c r="H9" s="80"/>
      <c r="I9" s="80"/>
    </row>
    <row r="10" spans="1:9" ht="15">
      <c r="A10" s="80"/>
      <c r="B10" s="95">
        <v>39858</v>
      </c>
      <c r="C10" s="96"/>
      <c r="D10" s="96"/>
      <c r="E10" s="96"/>
      <c r="F10" s="96"/>
      <c r="G10" s="96"/>
      <c r="H10" s="96"/>
      <c r="I10" s="80"/>
    </row>
    <row r="11" spans="1:9" ht="15.75" customHeight="1">
      <c r="A11" s="80"/>
      <c r="B11" s="108" t="s">
        <v>57</v>
      </c>
      <c r="C11" s="108"/>
      <c r="D11" s="108"/>
      <c r="E11" s="108"/>
      <c r="F11" s="108"/>
      <c r="G11" s="108"/>
      <c r="H11" s="108"/>
      <c r="I11" s="80"/>
    </row>
    <row r="12" spans="1:9" ht="15">
      <c r="A12" s="80"/>
      <c r="B12" s="108"/>
      <c r="C12" s="108"/>
      <c r="D12" s="108"/>
      <c r="E12" s="108"/>
      <c r="F12" s="108"/>
      <c r="G12" s="108"/>
      <c r="H12" s="108"/>
      <c r="I12" s="80"/>
    </row>
    <row r="13" spans="1:9" ht="15">
      <c r="A13" s="80"/>
      <c r="B13" s="108"/>
      <c r="C13" s="108"/>
      <c r="D13" s="108"/>
      <c r="E13" s="108"/>
      <c r="F13" s="108"/>
      <c r="G13" s="108"/>
      <c r="H13" s="108"/>
      <c r="I13" s="80"/>
    </row>
    <row r="14" spans="1:9" ht="15">
      <c r="A14" s="80"/>
      <c r="B14" s="108"/>
      <c r="C14" s="108"/>
      <c r="D14" s="108"/>
      <c r="E14" s="108"/>
      <c r="F14" s="108"/>
      <c r="G14" s="108"/>
      <c r="H14" s="108"/>
      <c r="I14" s="80"/>
    </row>
    <row r="15" spans="1:9" ht="15">
      <c r="A15" s="80"/>
      <c r="B15" s="108"/>
      <c r="C15" s="108"/>
      <c r="D15" s="108"/>
      <c r="E15" s="108"/>
      <c r="F15" s="108"/>
      <c r="G15" s="108"/>
      <c r="H15" s="108"/>
      <c r="I15" s="80"/>
    </row>
    <row r="16" spans="1:9" ht="15">
      <c r="A16" s="80"/>
      <c r="B16" s="81"/>
      <c r="C16" s="81"/>
      <c r="D16" s="81"/>
      <c r="E16" s="81"/>
      <c r="F16" s="81"/>
      <c r="G16" s="81"/>
      <c r="H16" s="81"/>
      <c r="I16" s="80"/>
    </row>
    <row r="17" spans="1:9" ht="15">
      <c r="A17" s="80"/>
      <c r="B17" s="104" t="s">
        <v>61</v>
      </c>
      <c r="C17" s="104"/>
      <c r="D17" s="104"/>
      <c r="E17" s="104"/>
      <c r="F17" s="104"/>
      <c r="G17" s="104"/>
      <c r="H17" s="104"/>
      <c r="I17" s="80"/>
    </row>
    <row r="18" spans="1:9" ht="15">
      <c r="A18" s="80"/>
      <c r="B18" s="80"/>
      <c r="C18" s="80"/>
      <c r="D18" s="106" t="s">
        <v>101</v>
      </c>
      <c r="E18" s="106"/>
      <c r="F18" s="105" t="s">
        <v>102</v>
      </c>
      <c r="G18" s="105"/>
      <c r="H18" s="105"/>
      <c r="I18" s="80"/>
    </row>
    <row r="19" spans="1:9" ht="15">
      <c r="A19" s="80"/>
      <c r="B19" s="80"/>
      <c r="C19" s="80"/>
      <c r="D19" s="107"/>
      <c r="E19" s="107"/>
      <c r="F19" s="102" t="s">
        <v>100</v>
      </c>
      <c r="G19" s="102"/>
      <c r="H19" s="102"/>
      <c r="I19" s="80"/>
    </row>
    <row r="20" spans="1:9" s="83" customFormat="1" ht="15">
      <c r="A20" s="82"/>
      <c r="B20" s="81"/>
      <c r="C20" s="81"/>
      <c r="D20" s="81"/>
      <c r="E20" s="81"/>
      <c r="F20" s="81"/>
      <c r="G20" s="81"/>
      <c r="H20" s="81"/>
      <c r="I20" s="82"/>
    </row>
    <row r="21" spans="1:9" ht="15">
      <c r="A21" s="80"/>
      <c r="B21" s="97" t="s">
        <v>58</v>
      </c>
      <c r="C21" s="97"/>
      <c r="D21" s="97"/>
      <c r="E21" s="97"/>
      <c r="F21" s="97"/>
      <c r="G21" s="97"/>
      <c r="H21" s="97"/>
      <c r="I21" s="80"/>
    </row>
    <row r="22" spans="1:9" ht="15">
      <c r="A22" s="80"/>
      <c r="B22" s="97"/>
      <c r="C22" s="97"/>
      <c r="D22" s="97"/>
      <c r="E22" s="97"/>
      <c r="F22" s="97"/>
      <c r="G22" s="97"/>
      <c r="H22" s="97"/>
      <c r="I22" s="80"/>
    </row>
    <row r="23" spans="1:9" ht="15">
      <c r="A23" s="80"/>
      <c r="B23" s="97"/>
      <c r="C23" s="97"/>
      <c r="D23" s="97"/>
      <c r="E23" s="97"/>
      <c r="F23" s="97"/>
      <c r="G23" s="97"/>
      <c r="H23" s="97"/>
      <c r="I23" s="80"/>
    </row>
    <row r="24" spans="1:9" ht="15">
      <c r="A24" s="80"/>
      <c r="B24" s="97"/>
      <c r="C24" s="97"/>
      <c r="D24" s="97"/>
      <c r="E24" s="97"/>
      <c r="F24" s="97"/>
      <c r="G24" s="97"/>
      <c r="H24" s="97"/>
      <c r="I24" s="80"/>
    </row>
    <row r="25" spans="1:9" ht="15.75" customHeight="1">
      <c r="A25" s="80"/>
      <c r="B25" s="81"/>
      <c r="C25" s="81"/>
      <c r="D25" s="81"/>
      <c r="E25" s="81"/>
      <c r="F25" s="81"/>
      <c r="G25" s="81"/>
      <c r="H25" s="81"/>
      <c r="I25" s="80"/>
    </row>
    <row r="26" spans="1:9" ht="15.75" customHeight="1">
      <c r="A26" s="80"/>
      <c r="B26" s="99" t="s">
        <v>62</v>
      </c>
      <c r="C26" s="99"/>
      <c r="D26" s="99"/>
      <c r="E26" s="99"/>
      <c r="F26" s="99"/>
      <c r="G26" s="99"/>
      <c r="H26" s="99"/>
      <c r="I26" s="80"/>
    </row>
    <row r="27" spans="1:9" ht="4.5" customHeight="1">
      <c r="A27" s="80"/>
      <c r="I27" s="80"/>
    </row>
    <row r="28" spans="1:9" ht="15.75" customHeight="1">
      <c r="A28" s="80"/>
      <c r="B28" s="89" t="s">
        <v>59</v>
      </c>
      <c r="C28" s="89"/>
      <c r="D28" s="89"/>
      <c r="E28" s="89"/>
      <c r="F28" s="89"/>
      <c r="G28" s="89"/>
      <c r="H28" s="89"/>
      <c r="I28" s="80"/>
    </row>
    <row r="29" spans="1:9" ht="15.75" customHeight="1">
      <c r="A29" s="80"/>
      <c r="B29" s="89"/>
      <c r="C29" s="89"/>
      <c r="D29" s="89"/>
      <c r="E29" s="89"/>
      <c r="F29" s="89"/>
      <c r="G29" s="89"/>
      <c r="H29" s="89"/>
      <c r="I29" s="80"/>
    </row>
    <row r="30" spans="1:9" ht="15.75" customHeight="1">
      <c r="A30" s="80"/>
      <c r="B30" s="89" t="s">
        <v>144</v>
      </c>
      <c r="C30" s="89"/>
      <c r="D30" s="89"/>
      <c r="E30" s="89"/>
      <c r="F30" s="89"/>
      <c r="G30" s="89"/>
      <c r="H30" s="89"/>
      <c r="I30" s="80"/>
    </row>
    <row r="31" spans="1:9" ht="15.75" customHeight="1">
      <c r="A31" s="80"/>
      <c r="B31" s="89" t="s">
        <v>27</v>
      </c>
      <c r="C31" s="89"/>
      <c r="D31" s="89"/>
      <c r="E31" s="89"/>
      <c r="F31" s="89"/>
      <c r="G31" s="89"/>
      <c r="H31" s="89"/>
      <c r="I31" s="80"/>
    </row>
    <row r="32" spans="1:9" ht="15.75" customHeight="1">
      <c r="A32" s="80"/>
      <c r="B32" s="89"/>
      <c r="C32" s="89"/>
      <c r="D32" s="89"/>
      <c r="E32" s="89"/>
      <c r="F32" s="89"/>
      <c r="G32" s="89"/>
      <c r="H32" s="89"/>
      <c r="I32" s="80"/>
    </row>
    <row r="33" spans="1:9" ht="15.75" customHeight="1">
      <c r="A33" s="80"/>
      <c r="B33" s="100" t="s">
        <v>60</v>
      </c>
      <c r="C33" s="100"/>
      <c r="D33" s="100"/>
      <c r="E33" s="100"/>
      <c r="F33" s="100"/>
      <c r="G33" s="100"/>
      <c r="H33" s="100"/>
      <c r="I33" s="80"/>
    </row>
    <row r="34" spans="1:9" ht="15.75" customHeight="1">
      <c r="A34" s="80"/>
      <c r="B34" s="85"/>
      <c r="C34" s="85"/>
      <c r="D34" s="85"/>
      <c r="E34" s="85"/>
      <c r="F34" s="85"/>
      <c r="G34" s="85"/>
      <c r="H34" s="85"/>
      <c r="I34" s="80"/>
    </row>
    <row r="35" spans="1:9" ht="15.75" customHeight="1">
      <c r="A35" s="80"/>
      <c r="B35" s="88" t="s">
        <v>0</v>
      </c>
      <c r="C35" s="88"/>
      <c r="D35" s="88"/>
      <c r="E35" s="88"/>
      <c r="F35" s="88"/>
      <c r="G35" s="88"/>
      <c r="H35" s="88"/>
      <c r="I35" s="80"/>
    </row>
    <row r="36" spans="1:9" ht="15.75" customHeight="1">
      <c r="A36" s="80"/>
      <c r="B36" s="88"/>
      <c r="C36" s="88"/>
      <c r="D36" s="88"/>
      <c r="E36" s="88"/>
      <c r="F36" s="88"/>
      <c r="G36" s="88"/>
      <c r="H36" s="88"/>
      <c r="I36" s="80"/>
    </row>
    <row r="37" spans="1:9" ht="15.75" customHeight="1">
      <c r="A37" s="80"/>
      <c r="B37" s="88"/>
      <c r="C37" s="88"/>
      <c r="D37" s="88"/>
      <c r="E37" s="88"/>
      <c r="F37" s="88"/>
      <c r="G37" s="88"/>
      <c r="H37" s="88"/>
      <c r="I37" s="80"/>
    </row>
    <row r="38" spans="1:9" ht="15.75" customHeight="1">
      <c r="A38" s="80"/>
      <c r="B38" s="81"/>
      <c r="C38" s="81"/>
      <c r="D38" s="81"/>
      <c r="E38" s="81"/>
      <c r="F38" s="81"/>
      <c r="G38" s="81"/>
      <c r="H38" s="81"/>
      <c r="I38" s="80"/>
    </row>
    <row r="39" spans="1:9" ht="15.75" customHeight="1">
      <c r="A39" s="80"/>
      <c r="B39" s="98" t="s">
        <v>55</v>
      </c>
      <c r="C39" s="98"/>
      <c r="D39" s="81"/>
      <c r="E39" s="81"/>
      <c r="F39" s="81"/>
      <c r="G39" s="81"/>
      <c r="H39" s="81"/>
      <c r="I39" s="80"/>
    </row>
    <row r="40" spans="1:9" ht="15.75" customHeight="1">
      <c r="A40" s="80"/>
      <c r="B40" s="87" t="s">
        <v>63</v>
      </c>
      <c r="C40" s="87"/>
      <c r="D40" s="87"/>
      <c r="E40" s="87"/>
      <c r="F40" s="87"/>
      <c r="G40" s="87"/>
      <c r="H40" s="87"/>
      <c r="I40" s="80"/>
    </row>
    <row r="41" spans="1:9" ht="15.75" customHeight="1">
      <c r="A41" s="80"/>
      <c r="B41" s="90" t="s">
        <v>56</v>
      </c>
      <c r="C41" s="90"/>
      <c r="D41" s="90"/>
      <c r="E41" s="81"/>
      <c r="F41" s="81"/>
      <c r="G41" s="81"/>
      <c r="H41" s="81"/>
      <c r="I41" s="80"/>
    </row>
    <row r="42" spans="1:9" ht="15">
      <c r="A42" s="80"/>
      <c r="B42" s="84"/>
      <c r="C42" s="84"/>
      <c r="D42" s="84"/>
      <c r="E42" s="84"/>
      <c r="F42" s="84"/>
      <c r="G42" s="84"/>
      <c r="H42" s="84"/>
      <c r="I42" s="80"/>
    </row>
    <row r="43" spans="1:9" ht="15">
      <c r="A43" s="80"/>
      <c r="B43" s="93" t="s">
        <v>81</v>
      </c>
      <c r="C43" s="94"/>
      <c r="D43" s="94"/>
      <c r="E43" s="94"/>
      <c r="F43" s="94"/>
      <c r="G43" s="94"/>
      <c r="H43" s="94"/>
      <c r="I43" s="80"/>
    </row>
    <row r="44" spans="1:9" ht="15">
      <c r="A44" s="80"/>
      <c r="B44" s="94"/>
      <c r="C44" s="94"/>
      <c r="D44" s="94"/>
      <c r="E44" s="94"/>
      <c r="F44" s="94"/>
      <c r="G44" s="94"/>
      <c r="H44" s="94"/>
      <c r="I44" s="80"/>
    </row>
    <row r="45" spans="1:9" ht="15">
      <c r="A45" s="80"/>
      <c r="B45" s="94"/>
      <c r="C45" s="94"/>
      <c r="D45" s="94"/>
      <c r="E45" s="94"/>
      <c r="F45" s="94"/>
      <c r="G45" s="94"/>
      <c r="H45" s="94"/>
      <c r="I45" s="80"/>
    </row>
    <row r="46" spans="1:9" ht="15">
      <c r="A46" s="80"/>
      <c r="B46" s="94"/>
      <c r="C46" s="94"/>
      <c r="D46" s="94"/>
      <c r="E46" s="94"/>
      <c r="F46" s="94"/>
      <c r="G46" s="94"/>
      <c r="H46" s="94"/>
      <c r="I46" s="80"/>
    </row>
    <row r="47" spans="1:9" ht="15">
      <c r="A47" s="80"/>
      <c r="B47" s="80"/>
      <c r="C47" s="80"/>
      <c r="D47" s="80"/>
      <c r="E47" s="80"/>
      <c r="F47" s="80"/>
      <c r="G47" s="80"/>
      <c r="H47" s="80"/>
      <c r="I47" s="80"/>
    </row>
    <row r="48" spans="1:9" ht="15">
      <c r="A48" s="80"/>
      <c r="I48" s="80"/>
    </row>
    <row r="49" spans="1:9" ht="15">
      <c r="A49" s="80"/>
      <c r="I49" s="80"/>
    </row>
    <row r="50" spans="1:9" ht="15">
      <c r="A50" s="80"/>
      <c r="B50" s="91"/>
      <c r="C50" s="92"/>
      <c r="D50" s="92"/>
      <c r="E50" s="92"/>
      <c r="F50" s="92"/>
      <c r="G50" s="92"/>
      <c r="H50" s="92"/>
      <c r="I50" s="80"/>
    </row>
    <row r="51" spans="2:8" ht="12">
      <c r="B51" s="92"/>
      <c r="C51" s="92"/>
      <c r="D51" s="92"/>
      <c r="E51" s="92"/>
      <c r="F51" s="92"/>
      <c r="G51" s="92"/>
      <c r="H51" s="92"/>
    </row>
    <row r="52" spans="2:8" ht="12">
      <c r="B52" s="92"/>
      <c r="C52" s="92"/>
      <c r="D52" s="92"/>
      <c r="E52" s="92"/>
      <c r="F52" s="92"/>
      <c r="G52" s="92"/>
      <c r="H52" s="92"/>
    </row>
    <row r="53" spans="2:8" ht="12">
      <c r="B53" s="92"/>
      <c r="C53" s="92"/>
      <c r="D53" s="92"/>
      <c r="E53" s="92"/>
      <c r="F53" s="92"/>
      <c r="G53" s="92"/>
      <c r="H53" s="92"/>
    </row>
  </sheetData>
  <sheetProtection/>
  <mergeCells count="23">
    <mergeCell ref="A2:I2"/>
    <mergeCell ref="B4:H4"/>
    <mergeCell ref="B5:H5"/>
    <mergeCell ref="B17:H17"/>
    <mergeCell ref="F19:H19"/>
    <mergeCell ref="F18:H18"/>
    <mergeCell ref="D18:E19"/>
    <mergeCell ref="B11:H15"/>
    <mergeCell ref="B7:H7"/>
    <mergeCell ref="B8:H8"/>
    <mergeCell ref="B10:H10"/>
    <mergeCell ref="B21:H24"/>
    <mergeCell ref="B39:C39"/>
    <mergeCell ref="B28:H29"/>
    <mergeCell ref="B26:H26"/>
    <mergeCell ref="B33:H33"/>
    <mergeCell ref="B30:H30"/>
    <mergeCell ref="B40:H40"/>
    <mergeCell ref="B35:H37"/>
    <mergeCell ref="B31:H32"/>
    <mergeCell ref="B41:D41"/>
    <mergeCell ref="B50:H53"/>
    <mergeCell ref="B43:H46"/>
  </mergeCells>
  <hyperlinks>
    <hyperlink ref="B5:H5" r:id="rId1" display="davidl@umn.edu"/>
    <hyperlink ref="B5" r:id="rId2" display="mark.hughes@ars.usda.gov"/>
    <hyperlink ref="B7" r:id="rId3" display="USDA-ARS Cereal Disease Laboratory"/>
    <hyperlink ref="B40" r:id="rId4" display="Cereal Rust Bulletins"/>
    <hyperlink ref="B33" r:id="rId5" display=" For more details on the 2012 cereal rust season, please see the 2012 Cereal Rust Bulletins."/>
    <hyperlink ref="C33" r:id="rId6" display="http://www.ars.usda.gov/Main/docs.htm?docid=23050"/>
    <hyperlink ref="D33" r:id="rId7" display="http://www.ars.usda.gov/Main/docs.htm?docid=23050"/>
    <hyperlink ref="E33" r:id="rId8" display="http://www.ars.usda.gov/Main/docs.htm?docid=23050"/>
    <hyperlink ref="F33" r:id="rId9" display="http://www.ars.usda.gov/Main/docs.htm?docid=23050"/>
    <hyperlink ref="G33" r:id="rId10" display="http://www.ars.usda.gov/Main/docs.htm?docid=23050"/>
    <hyperlink ref="H33" r:id="rId11" display="http://www.ars.usda.gov/Main/docs.htm?docid=23050"/>
    <hyperlink ref="B41" r:id="rId12" display="Cereal Disease Laboratory website"/>
    <hyperlink ref="C41" r:id="rId13" display="http://www.ars.usda.gov/main/site_main.htm?modecode=36-40-05-00"/>
    <hyperlink ref="D41" r:id="rId14" display="http://www.ars.usda.gov/main/site_main.htm?modecode=36-40-05-00"/>
  </hyperlinks>
  <printOptions/>
  <pageMargins left="0.75" right="0.75" top="1" bottom="1" header="0.5" footer="0.5"/>
  <pageSetup fitToHeight="1" fitToWidth="1" orientation="landscape" scale="75"/>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zoomScale="125" zoomScaleNormal="125" workbookViewId="0" topLeftCell="A1">
      <selection activeCell="A1" sqref="A1:L1"/>
    </sheetView>
  </sheetViews>
  <sheetFormatPr defaultColWidth="11.00390625" defaultRowHeight="12.75"/>
  <cols>
    <col min="1" max="1" width="11.00390625" style="1" customWidth="1"/>
    <col min="2" max="3" width="9.00390625" style="1" customWidth="1"/>
    <col min="4" max="4" width="9.875" style="1" customWidth="1"/>
    <col min="5" max="6" width="9.00390625" style="1" customWidth="1"/>
    <col min="7" max="7" width="0.875" style="1" customWidth="1"/>
    <col min="8" max="8" width="9.00390625" style="9" customWidth="1"/>
    <col min="9" max="9" width="9.00390625" style="1" customWidth="1"/>
    <col min="10" max="10" width="0.875" style="1" customWidth="1"/>
    <col min="11" max="11" width="9.00390625" style="1" customWidth="1"/>
    <col min="12" max="12" width="9.00390625" style="10" customWidth="1"/>
    <col min="13" max="16384" width="11.00390625" style="1" customWidth="1"/>
  </cols>
  <sheetData>
    <row r="1" spans="1:12" ht="10.5" customHeight="1">
      <c r="A1" s="110" t="s">
        <v>105</v>
      </c>
      <c r="B1" s="110"/>
      <c r="C1" s="110"/>
      <c r="D1" s="110"/>
      <c r="E1" s="110"/>
      <c r="F1" s="110"/>
      <c r="G1" s="110"/>
      <c r="H1" s="110"/>
      <c r="I1" s="110"/>
      <c r="J1" s="110"/>
      <c r="K1" s="110"/>
      <c r="L1" s="110"/>
    </row>
    <row r="2" spans="1:12" ht="4.5" customHeight="1">
      <c r="A2" s="6"/>
      <c r="B2" s="6"/>
      <c r="C2" s="6"/>
      <c r="D2" s="6"/>
      <c r="E2" s="6"/>
      <c r="F2" s="6"/>
      <c r="G2" s="6"/>
      <c r="H2" s="57"/>
      <c r="I2" s="6"/>
      <c r="J2" s="6"/>
      <c r="K2" s="6"/>
      <c r="L2" s="38"/>
    </row>
    <row r="3" spans="5:12" ht="12" customHeight="1">
      <c r="E3" s="111" t="s">
        <v>106</v>
      </c>
      <c r="F3" s="111"/>
      <c r="G3" s="111"/>
      <c r="H3" s="111"/>
      <c r="I3" s="111"/>
      <c r="J3" s="111"/>
      <c r="K3" s="111"/>
      <c r="L3" s="111"/>
    </row>
    <row r="4" spans="2:12" ht="12" customHeight="1">
      <c r="B4" s="2">
        <v>1000</v>
      </c>
      <c r="C4" s="3" t="s">
        <v>111</v>
      </c>
      <c r="D4" s="3" t="s">
        <v>72</v>
      </c>
      <c r="E4" s="112" t="s">
        <v>107</v>
      </c>
      <c r="F4" s="112"/>
      <c r="G4" s="4"/>
      <c r="H4" s="111" t="s">
        <v>108</v>
      </c>
      <c r="I4" s="111"/>
      <c r="K4" s="113" t="s">
        <v>109</v>
      </c>
      <c r="L4" s="113"/>
    </row>
    <row r="5" spans="2:12" ht="12" customHeight="1">
      <c r="B5" s="3" t="s">
        <v>73</v>
      </c>
      <c r="C5" s="3" t="s">
        <v>74</v>
      </c>
      <c r="D5" s="3" t="s">
        <v>75</v>
      </c>
      <c r="E5" s="3"/>
      <c r="F5" s="2">
        <v>1000</v>
      </c>
      <c r="G5" s="3"/>
      <c r="H5" s="46"/>
      <c r="I5" s="2">
        <v>1000</v>
      </c>
      <c r="J5" s="3"/>
      <c r="K5" s="3"/>
      <c r="L5" s="2">
        <v>1000</v>
      </c>
    </row>
    <row r="6" spans="1:12" ht="12" customHeight="1">
      <c r="A6" s="6" t="s">
        <v>110</v>
      </c>
      <c r="B6" s="7" t="s">
        <v>64</v>
      </c>
      <c r="C6" s="7" t="s">
        <v>76</v>
      </c>
      <c r="D6" s="7" t="s">
        <v>77</v>
      </c>
      <c r="E6" s="7" t="s">
        <v>78</v>
      </c>
      <c r="F6" s="7" t="s">
        <v>74</v>
      </c>
      <c r="G6" s="7"/>
      <c r="H6" s="47" t="s">
        <v>78</v>
      </c>
      <c r="I6" s="7" t="s">
        <v>74</v>
      </c>
      <c r="J6" s="7"/>
      <c r="K6" s="7" t="s">
        <v>78</v>
      </c>
      <c r="L6" s="38" t="s">
        <v>74</v>
      </c>
    </row>
    <row r="7" spans="1:12" ht="12" customHeight="1">
      <c r="A7" s="1" t="s">
        <v>79</v>
      </c>
      <c r="B7" s="58">
        <v>190</v>
      </c>
      <c r="C7" s="1">
        <v>59</v>
      </c>
      <c r="D7" s="58">
        <v>11210</v>
      </c>
      <c r="E7" s="3">
        <v>0</v>
      </c>
      <c r="F7" s="2">
        <f>$D7*E7/(100-$E7)</f>
        <v>0</v>
      </c>
      <c r="G7" s="3"/>
      <c r="H7" s="3">
        <v>1</v>
      </c>
      <c r="I7" s="2">
        <f>$D7*H7/(100-$H7)</f>
        <v>113.23232323232324</v>
      </c>
      <c r="J7" s="3"/>
      <c r="K7" s="3">
        <v>2</v>
      </c>
      <c r="L7" s="2">
        <f>$D7*K7/(100-$K7)</f>
        <v>228.77551020408163</v>
      </c>
    </row>
    <row r="8" spans="1:12" ht="12" customHeight="1">
      <c r="A8" s="1" t="s">
        <v>115</v>
      </c>
      <c r="B8" s="58">
        <v>8</v>
      </c>
      <c r="C8" s="1">
        <v>80</v>
      </c>
      <c r="D8" s="58">
        <v>640</v>
      </c>
      <c r="E8" s="3" t="s">
        <v>1</v>
      </c>
      <c r="F8" s="2" t="s">
        <v>54</v>
      </c>
      <c r="G8" s="3"/>
      <c r="H8" s="3" t="s">
        <v>54</v>
      </c>
      <c r="I8" s="2" t="s">
        <v>54</v>
      </c>
      <c r="J8" s="3"/>
      <c r="K8" s="3" t="s">
        <v>54</v>
      </c>
      <c r="L8" s="3" t="s">
        <v>54</v>
      </c>
    </row>
    <row r="9" spans="1:12" ht="12" customHeight="1">
      <c r="A9" s="1" t="s">
        <v>80</v>
      </c>
      <c r="B9" s="58">
        <v>450</v>
      </c>
      <c r="C9" s="1">
        <v>55</v>
      </c>
      <c r="D9" s="58">
        <v>24750</v>
      </c>
      <c r="E9" s="3">
        <v>0</v>
      </c>
      <c r="F9" s="2">
        <f>$D9*E9/(100-$E9)</f>
        <v>0</v>
      </c>
      <c r="G9" s="3"/>
      <c r="H9" s="3">
        <v>0</v>
      </c>
      <c r="I9" s="2">
        <f>$D9*H9/(100-$H9)</f>
        <v>0</v>
      </c>
      <c r="J9" s="3"/>
      <c r="K9" s="3" t="s">
        <v>3</v>
      </c>
      <c r="L9" s="3" t="s">
        <v>53</v>
      </c>
    </row>
    <row r="10" spans="1:12" ht="12" customHeight="1">
      <c r="A10" s="1" t="s">
        <v>82</v>
      </c>
      <c r="B10" s="58">
        <v>310</v>
      </c>
      <c r="C10" s="1">
        <v>85</v>
      </c>
      <c r="D10" s="58">
        <v>26350</v>
      </c>
      <c r="E10" s="3">
        <v>0</v>
      </c>
      <c r="F10" s="2">
        <f>$D10*E10/(100-$E10)</f>
        <v>0</v>
      </c>
      <c r="G10" s="3"/>
      <c r="H10" s="3" t="s">
        <v>53</v>
      </c>
      <c r="I10" s="2" t="s">
        <v>53</v>
      </c>
      <c r="J10" s="3"/>
      <c r="K10" s="3">
        <v>4</v>
      </c>
      <c r="L10" s="2">
        <f>$D10*K10/(100-$K10)</f>
        <v>1097.9166666666667</v>
      </c>
    </row>
    <row r="11" spans="1:12" ht="12" customHeight="1">
      <c r="A11" s="1" t="s">
        <v>85</v>
      </c>
      <c r="B11" s="58">
        <v>2170</v>
      </c>
      <c r="C11" s="1">
        <v>34</v>
      </c>
      <c r="D11" s="58">
        <v>73780</v>
      </c>
      <c r="E11" s="3">
        <v>0</v>
      </c>
      <c r="F11" s="2">
        <f>$D11*E11/(100-$E11)</f>
        <v>0</v>
      </c>
      <c r="G11" s="3"/>
      <c r="H11" s="3">
        <v>0</v>
      </c>
      <c r="I11" s="2">
        <f>$D11*H11/(100-$H11)</f>
        <v>0</v>
      </c>
      <c r="J11" s="3"/>
      <c r="K11" s="3">
        <v>4</v>
      </c>
      <c r="L11" s="2">
        <f>$D11*K11/(100-$K11)</f>
        <v>3074.1666666666665</v>
      </c>
    </row>
    <row r="12" spans="1:12" ht="12" customHeight="1">
      <c r="A12" s="1" t="s">
        <v>45</v>
      </c>
      <c r="B12" s="58">
        <v>80</v>
      </c>
      <c r="C12" s="1">
        <v>74</v>
      </c>
      <c r="D12" s="58">
        <v>5920</v>
      </c>
      <c r="E12" s="3" t="s">
        <v>54</v>
      </c>
      <c r="F12" s="2" t="s">
        <v>54</v>
      </c>
      <c r="G12" s="3"/>
      <c r="H12" s="3" t="s">
        <v>54</v>
      </c>
      <c r="I12" s="2" t="s">
        <v>54</v>
      </c>
      <c r="J12" s="3"/>
      <c r="K12" s="3" t="s">
        <v>54</v>
      </c>
      <c r="L12" s="3" t="s">
        <v>54</v>
      </c>
    </row>
    <row r="13" spans="1:12" ht="12" customHeight="1">
      <c r="A13" s="1" t="s">
        <v>86</v>
      </c>
      <c r="B13" s="58">
        <v>15</v>
      </c>
      <c r="C13" s="1">
        <v>41</v>
      </c>
      <c r="D13" s="58">
        <v>615</v>
      </c>
      <c r="E13" s="3" t="s">
        <v>54</v>
      </c>
      <c r="F13" s="2" t="s">
        <v>54</v>
      </c>
      <c r="G13" s="3"/>
      <c r="H13" s="3" t="s">
        <v>54</v>
      </c>
      <c r="I13" s="2" t="s">
        <v>54</v>
      </c>
      <c r="J13" s="3"/>
      <c r="K13" s="3" t="s">
        <v>54</v>
      </c>
      <c r="L13" s="3" t="s">
        <v>54</v>
      </c>
    </row>
    <row r="14" spans="1:12" ht="12" customHeight="1">
      <c r="A14" s="1" t="s">
        <v>87</v>
      </c>
      <c r="B14" s="58">
        <v>230</v>
      </c>
      <c r="C14" s="1">
        <v>49</v>
      </c>
      <c r="D14" s="58">
        <v>11270</v>
      </c>
      <c r="E14" s="3">
        <v>0</v>
      </c>
      <c r="F14" s="2">
        <f>$D14*E14/(100-$E14)</f>
        <v>0</v>
      </c>
      <c r="G14" s="3"/>
      <c r="H14" s="3" t="s">
        <v>53</v>
      </c>
      <c r="I14" s="2" t="s">
        <v>53</v>
      </c>
      <c r="J14" s="3"/>
      <c r="K14" s="3" t="s">
        <v>53</v>
      </c>
      <c r="L14" s="3" t="s">
        <v>53</v>
      </c>
    </row>
    <row r="15" spans="1:12" ht="12" customHeight="1">
      <c r="A15" s="1" t="s">
        <v>88</v>
      </c>
      <c r="B15" s="58">
        <v>740</v>
      </c>
      <c r="C15" s="1">
        <v>80</v>
      </c>
      <c r="D15" s="58">
        <v>59200</v>
      </c>
      <c r="E15" s="3">
        <v>0</v>
      </c>
      <c r="F15" s="2">
        <f>$D15*E15/(100-$E15)</f>
        <v>0</v>
      </c>
      <c r="G15" s="3"/>
      <c r="H15" s="3">
        <v>0</v>
      </c>
      <c r="I15" s="2">
        <f>$D15*H15/(100-$H15)</f>
        <v>0</v>
      </c>
      <c r="J15" s="3"/>
      <c r="K15" s="3">
        <v>2</v>
      </c>
      <c r="L15" s="2">
        <f>$D15*K15/(100-$K15)</f>
        <v>1208.1632653061224</v>
      </c>
    </row>
    <row r="16" spans="1:12" ht="12" customHeight="1">
      <c r="A16" s="1" t="s">
        <v>89</v>
      </c>
      <c r="B16" s="58">
        <v>645</v>
      </c>
      <c r="C16" s="1">
        <v>63</v>
      </c>
      <c r="D16" s="58">
        <v>40635</v>
      </c>
      <c r="E16" s="3" t="s">
        <v>53</v>
      </c>
      <c r="F16" s="2" t="s">
        <v>53</v>
      </c>
      <c r="G16" s="3"/>
      <c r="H16" s="3" t="s">
        <v>53</v>
      </c>
      <c r="I16" s="2" t="s">
        <v>53</v>
      </c>
      <c r="J16" s="3"/>
      <c r="K16" s="3" t="s">
        <v>53</v>
      </c>
      <c r="L16" s="3" t="s">
        <v>53</v>
      </c>
    </row>
    <row r="17" spans="1:12" ht="12" customHeight="1">
      <c r="A17" s="1" t="s">
        <v>130</v>
      </c>
      <c r="B17" s="58">
        <v>300</v>
      </c>
      <c r="C17" s="1">
        <v>67</v>
      </c>
      <c r="D17" s="58">
        <v>20100</v>
      </c>
      <c r="E17" s="3" t="s">
        <v>53</v>
      </c>
      <c r="F17" s="2" t="s">
        <v>53</v>
      </c>
      <c r="G17" s="3"/>
      <c r="H17" s="3">
        <v>2</v>
      </c>
      <c r="I17" s="2">
        <f>$D17*H17/(100-$H17)</f>
        <v>410.2040816326531</v>
      </c>
      <c r="J17" s="3"/>
      <c r="K17" s="3">
        <v>1</v>
      </c>
      <c r="L17" s="2">
        <f>$D17*K17/(100-$K17)</f>
        <v>203.03030303030303</v>
      </c>
    </row>
    <row r="18" spans="1:12" ht="12" customHeight="1">
      <c r="A18" s="1" t="s">
        <v>137</v>
      </c>
      <c r="B18" s="58">
        <v>13</v>
      </c>
      <c r="C18" s="1">
        <v>53</v>
      </c>
      <c r="D18" s="58">
        <v>689</v>
      </c>
      <c r="E18" s="3">
        <v>0</v>
      </c>
      <c r="F18" s="2">
        <f>$D18*E18/(100-$E18)</f>
        <v>0</v>
      </c>
      <c r="G18" s="3"/>
      <c r="H18" s="3" t="s">
        <v>53</v>
      </c>
      <c r="I18" s="2" t="s">
        <v>53</v>
      </c>
      <c r="J18" s="3"/>
      <c r="K18" s="3">
        <v>0</v>
      </c>
      <c r="L18" s="2">
        <f>$D18*K18/(100-$K18)</f>
        <v>0</v>
      </c>
    </row>
    <row r="19" spans="1:12" ht="12" customHeight="1">
      <c r="A19" s="1" t="s">
        <v>5</v>
      </c>
      <c r="B19" s="58">
        <v>9100</v>
      </c>
      <c r="C19" s="1">
        <v>42</v>
      </c>
      <c r="D19" s="58">
        <v>382200</v>
      </c>
      <c r="E19" s="3" t="s">
        <v>90</v>
      </c>
      <c r="F19" s="2" t="s">
        <v>53</v>
      </c>
      <c r="G19" s="3"/>
      <c r="H19" s="3">
        <v>1</v>
      </c>
      <c r="I19" s="2">
        <f>$D19*H19/(100-$H19)</f>
        <v>3860.6060606060605</v>
      </c>
      <c r="J19" s="3"/>
      <c r="K19" s="3">
        <v>5.7</v>
      </c>
      <c r="L19" s="2">
        <f>$D19*K19/(100-$K19)</f>
        <v>23102.226935312832</v>
      </c>
    </row>
    <row r="20" spans="1:12" ht="12" customHeight="1">
      <c r="A20" s="1" t="s">
        <v>132</v>
      </c>
      <c r="B20" s="58">
        <v>470</v>
      </c>
      <c r="C20" s="1">
        <v>62</v>
      </c>
      <c r="D20" s="58">
        <v>29140</v>
      </c>
      <c r="E20" s="3">
        <v>0</v>
      </c>
      <c r="F20" s="2">
        <f>$D20*E20/(100-$E20)</f>
        <v>0</v>
      </c>
      <c r="G20" s="3"/>
      <c r="H20" s="3">
        <v>1</v>
      </c>
      <c r="I20" s="2">
        <f>$D20*H20/(100-$H20)</f>
        <v>294.34343434343435</v>
      </c>
      <c r="J20" s="3"/>
      <c r="K20" s="3" t="s">
        <v>53</v>
      </c>
      <c r="L20" s="3" t="s">
        <v>53</v>
      </c>
    </row>
    <row r="21" spans="1:12" ht="12" customHeight="1">
      <c r="A21" s="1" t="s">
        <v>133</v>
      </c>
      <c r="B21" s="58">
        <v>275</v>
      </c>
      <c r="C21" s="1">
        <v>49</v>
      </c>
      <c r="D21" s="58">
        <v>13475</v>
      </c>
      <c r="E21" s="3">
        <v>0</v>
      </c>
      <c r="F21" s="2">
        <f>$D21*E21/(100-$E21)</f>
        <v>0</v>
      </c>
      <c r="G21" s="3"/>
      <c r="H21" s="3">
        <v>2</v>
      </c>
      <c r="I21" s="2">
        <f>$D21*H21/(100-$H21)</f>
        <v>275</v>
      </c>
      <c r="J21" s="3"/>
      <c r="K21" s="3" t="s">
        <v>53</v>
      </c>
      <c r="L21" s="3" t="s">
        <v>53</v>
      </c>
    </row>
    <row r="22" spans="1:12" ht="12" customHeight="1">
      <c r="A22" s="1" t="s">
        <v>116</v>
      </c>
      <c r="B22" s="58">
        <v>210</v>
      </c>
      <c r="C22" s="1">
        <v>68</v>
      </c>
      <c r="D22" s="58">
        <v>14280</v>
      </c>
      <c r="E22" s="3">
        <v>0</v>
      </c>
      <c r="F22" s="2">
        <f>$D22*E22/(100-$E22)</f>
        <v>0</v>
      </c>
      <c r="G22" s="3"/>
      <c r="H22" s="3" t="s">
        <v>53</v>
      </c>
      <c r="I22" s="2" t="s">
        <v>53</v>
      </c>
      <c r="J22" s="3"/>
      <c r="K22" s="3" t="s">
        <v>53</v>
      </c>
      <c r="L22" s="3" t="s">
        <v>53</v>
      </c>
    </row>
    <row r="23" spans="1:12" ht="12" customHeight="1">
      <c r="A23" s="1" t="s">
        <v>134</v>
      </c>
      <c r="B23" s="58">
        <v>540</v>
      </c>
      <c r="C23" s="1">
        <v>76</v>
      </c>
      <c r="D23" s="58">
        <v>41040</v>
      </c>
      <c r="E23" s="3" t="s">
        <v>53</v>
      </c>
      <c r="F23" s="2" t="s">
        <v>53</v>
      </c>
      <c r="G23" s="3"/>
      <c r="H23" s="3" t="s">
        <v>53</v>
      </c>
      <c r="I23" s="2" t="s">
        <v>53</v>
      </c>
      <c r="J23" s="3"/>
      <c r="K23" s="3">
        <v>1</v>
      </c>
      <c r="L23" s="2">
        <f>$D23*K23/(100-$K23)</f>
        <v>414.54545454545456</v>
      </c>
    </row>
    <row r="24" spans="1:12" ht="12" customHeight="1">
      <c r="A24" s="1" t="s">
        <v>135</v>
      </c>
      <c r="B24" s="58">
        <v>37</v>
      </c>
      <c r="C24" s="1">
        <v>55</v>
      </c>
      <c r="D24" s="58">
        <v>2035</v>
      </c>
      <c r="E24" s="3">
        <v>0</v>
      </c>
      <c r="F24" s="2">
        <v>0</v>
      </c>
      <c r="G24" s="3"/>
      <c r="H24" s="3" t="s">
        <v>53</v>
      </c>
      <c r="I24" s="2" t="s">
        <v>53</v>
      </c>
      <c r="J24" s="3"/>
      <c r="K24" s="3">
        <v>2</v>
      </c>
      <c r="L24" s="2"/>
    </row>
    <row r="25" spans="1:12" ht="12" customHeight="1">
      <c r="A25" s="1" t="s">
        <v>138</v>
      </c>
      <c r="B25" s="58">
        <v>345</v>
      </c>
      <c r="C25" s="1">
        <v>57</v>
      </c>
      <c r="D25" s="58">
        <v>19665</v>
      </c>
      <c r="E25" s="3" t="s">
        <v>53</v>
      </c>
      <c r="F25" s="2" t="s">
        <v>53</v>
      </c>
      <c r="G25" s="3"/>
      <c r="H25" s="3">
        <v>2</v>
      </c>
      <c r="I25" s="2">
        <f>$D25*H25/(100-$H25)</f>
        <v>401.3265306122449</v>
      </c>
      <c r="J25" s="3"/>
      <c r="K25" s="3">
        <v>5</v>
      </c>
      <c r="L25" s="2">
        <f>$D25*K25/(100-$K25)</f>
        <v>1035</v>
      </c>
    </row>
    <row r="26" spans="1:12" ht="12" customHeight="1">
      <c r="A26" s="1" t="s">
        <v>136</v>
      </c>
      <c r="B26" s="58">
        <v>690</v>
      </c>
      <c r="C26" s="1">
        <v>57</v>
      </c>
      <c r="D26" s="58">
        <v>39330</v>
      </c>
      <c r="E26" s="3" t="s">
        <v>90</v>
      </c>
      <c r="F26" s="2" t="s">
        <v>53</v>
      </c>
      <c r="G26" s="3"/>
      <c r="H26" s="3">
        <v>2</v>
      </c>
      <c r="I26" s="2">
        <f>$D26*H26/(100-$H26)</f>
        <v>802.6530612244898</v>
      </c>
      <c r="J26" s="3"/>
      <c r="K26" s="3" t="s">
        <v>90</v>
      </c>
      <c r="L26" s="3" t="s">
        <v>53</v>
      </c>
    </row>
    <row r="27" spans="1:12" ht="12" customHeight="1">
      <c r="A27" s="1" t="s">
        <v>120</v>
      </c>
      <c r="B27" s="58">
        <v>2170</v>
      </c>
      <c r="C27" s="1">
        <v>39</v>
      </c>
      <c r="D27" s="58">
        <v>84630</v>
      </c>
      <c r="E27" s="3">
        <v>0</v>
      </c>
      <c r="F27" s="2">
        <f>$D27*E27/(100-$E27)</f>
        <v>0</v>
      </c>
      <c r="G27" s="3"/>
      <c r="H27" s="3">
        <v>0</v>
      </c>
      <c r="I27" s="2">
        <f>$D27*H27/(100-$H27)</f>
        <v>0</v>
      </c>
      <c r="J27" s="3"/>
      <c r="K27" s="3">
        <v>1</v>
      </c>
      <c r="L27" s="2">
        <f>$D27*K27/(100-$K27)</f>
        <v>854.8484848484849</v>
      </c>
    </row>
    <row r="28" spans="1:12" ht="12" customHeight="1">
      <c r="A28" s="1" t="s">
        <v>141</v>
      </c>
      <c r="B28" s="58">
        <v>1300</v>
      </c>
      <c r="C28" s="1">
        <v>41</v>
      </c>
      <c r="D28" s="58">
        <v>53300</v>
      </c>
      <c r="E28" s="3">
        <v>0</v>
      </c>
      <c r="F28" s="2">
        <f>$D28*E28/(100-$E28)</f>
        <v>0</v>
      </c>
      <c r="G28" s="3"/>
      <c r="H28" s="3" t="s">
        <v>53</v>
      </c>
      <c r="I28" s="2" t="s">
        <v>53</v>
      </c>
      <c r="J28" s="3"/>
      <c r="K28" s="3">
        <v>2</v>
      </c>
      <c r="L28" s="2">
        <f>$D28*K28/(100-$K28)</f>
        <v>1087.7551020408164</v>
      </c>
    </row>
    <row r="29" spans="1:12" ht="12" customHeight="1">
      <c r="A29" s="1" t="s">
        <v>117</v>
      </c>
      <c r="B29" s="58">
        <v>11</v>
      </c>
      <c r="C29" s="1">
        <v>77</v>
      </c>
      <c r="D29" s="58">
        <v>847</v>
      </c>
      <c r="E29" s="3" t="s">
        <v>54</v>
      </c>
      <c r="F29" s="2" t="s">
        <v>54</v>
      </c>
      <c r="G29" s="3"/>
      <c r="H29" s="3" t="s">
        <v>54</v>
      </c>
      <c r="I29" s="2" t="s">
        <v>54</v>
      </c>
      <c r="J29" s="3"/>
      <c r="K29" s="3" t="s">
        <v>54</v>
      </c>
      <c r="L29" s="3" t="s">
        <v>54</v>
      </c>
    </row>
    <row r="30" spans="1:12" ht="12" customHeight="1">
      <c r="A30" s="1" t="s">
        <v>118</v>
      </c>
      <c r="B30" s="58">
        <v>27</v>
      </c>
      <c r="C30" s="1">
        <v>56</v>
      </c>
      <c r="D30" s="58">
        <v>1512</v>
      </c>
      <c r="E30" s="3" t="s">
        <v>54</v>
      </c>
      <c r="F30" s="2" t="s">
        <v>54</v>
      </c>
      <c r="G30" s="3"/>
      <c r="H30" s="3" t="s">
        <v>54</v>
      </c>
      <c r="I30" s="2" t="s">
        <v>54</v>
      </c>
      <c r="J30" s="3"/>
      <c r="K30" s="3" t="s">
        <v>54</v>
      </c>
      <c r="L30" s="3" t="s">
        <v>54</v>
      </c>
    </row>
    <row r="31" spans="1:12" ht="12" customHeight="1">
      <c r="A31" s="1" t="s">
        <v>140</v>
      </c>
      <c r="B31" s="58">
        <v>90</v>
      </c>
      <c r="C31" s="1">
        <v>24</v>
      </c>
      <c r="D31" s="58">
        <v>2160</v>
      </c>
      <c r="E31" s="3" t="s">
        <v>54</v>
      </c>
      <c r="F31" s="2" t="s">
        <v>54</v>
      </c>
      <c r="G31" s="3"/>
      <c r="H31" s="3" t="s">
        <v>54</v>
      </c>
      <c r="I31" s="2" t="s">
        <v>54</v>
      </c>
      <c r="J31" s="3"/>
      <c r="K31" s="3" t="s">
        <v>54</v>
      </c>
      <c r="L31" s="3" t="s">
        <v>54</v>
      </c>
    </row>
    <row r="32" spans="1:12" ht="12" customHeight="1">
      <c r="A32" s="1" t="s">
        <v>142</v>
      </c>
      <c r="B32" s="58">
        <v>85</v>
      </c>
      <c r="C32" s="1">
        <v>63</v>
      </c>
      <c r="D32" s="58">
        <v>5355</v>
      </c>
      <c r="E32" s="3" t="s">
        <v>53</v>
      </c>
      <c r="F32" s="2" t="s">
        <v>53</v>
      </c>
      <c r="G32" s="3"/>
      <c r="H32" s="3">
        <v>1</v>
      </c>
      <c r="I32" s="2">
        <f>$D32*H32/(100-$H32)</f>
        <v>54.09090909090909</v>
      </c>
      <c r="J32" s="3"/>
      <c r="K32" s="3" t="s">
        <v>53</v>
      </c>
      <c r="L32" s="3" t="s">
        <v>53</v>
      </c>
    </row>
    <row r="33" spans="1:12" ht="12" customHeight="1">
      <c r="A33" s="1" t="s">
        <v>143</v>
      </c>
      <c r="B33" s="58">
        <v>750</v>
      </c>
      <c r="C33" s="1">
        <v>57</v>
      </c>
      <c r="D33" s="58">
        <v>42750</v>
      </c>
      <c r="E33" s="3" t="s">
        <v>122</v>
      </c>
      <c r="F33" s="2" t="s">
        <v>53</v>
      </c>
      <c r="G33" s="3"/>
      <c r="H33" s="3">
        <v>5</v>
      </c>
      <c r="I33" s="2">
        <f>$D33*H33/(100-$H33)</f>
        <v>2250</v>
      </c>
      <c r="J33" s="3"/>
      <c r="K33" s="3" t="s">
        <v>53</v>
      </c>
      <c r="L33" s="3" t="s">
        <v>53</v>
      </c>
    </row>
    <row r="34" spans="1:12" ht="12" customHeight="1">
      <c r="A34" s="1" t="s">
        <v>28</v>
      </c>
      <c r="B34" s="58">
        <v>730</v>
      </c>
      <c r="C34" s="1">
        <v>55</v>
      </c>
      <c r="D34" s="58">
        <v>40150</v>
      </c>
      <c r="E34" s="3">
        <v>0</v>
      </c>
      <c r="F34" s="2">
        <f>$D34*E34/(100-$E34)</f>
        <v>0</v>
      </c>
      <c r="G34" s="3"/>
      <c r="H34" s="3">
        <v>0</v>
      </c>
      <c r="I34" s="2">
        <f>$D34*H34/(100-$H34)</f>
        <v>0</v>
      </c>
      <c r="J34" s="3"/>
      <c r="K34" s="3">
        <v>2</v>
      </c>
      <c r="L34" s="2">
        <f>$D34*K34/(100-$K34)</f>
        <v>819.3877551020408</v>
      </c>
    </row>
    <row r="35" spans="1:12" ht="12" customHeight="1">
      <c r="A35" s="1" t="s">
        <v>29</v>
      </c>
      <c r="B35" s="58">
        <v>450</v>
      </c>
      <c r="C35" s="1">
        <v>69</v>
      </c>
      <c r="D35" s="58">
        <v>31050</v>
      </c>
      <c r="E35" s="3" t="s">
        <v>53</v>
      </c>
      <c r="F35" s="2" t="s">
        <v>53</v>
      </c>
      <c r="G35" s="3"/>
      <c r="H35" s="3" t="s">
        <v>53</v>
      </c>
      <c r="I35" s="2" t="s">
        <v>53</v>
      </c>
      <c r="J35" s="3"/>
      <c r="K35" s="3" t="s">
        <v>53</v>
      </c>
      <c r="L35" s="3" t="s">
        <v>53</v>
      </c>
    </row>
    <row r="36" spans="1:12" ht="12" customHeight="1">
      <c r="A36" s="1" t="s">
        <v>30</v>
      </c>
      <c r="B36" s="58">
        <v>4300</v>
      </c>
      <c r="C36" s="1">
        <v>36</v>
      </c>
      <c r="D36" s="58">
        <v>154800</v>
      </c>
      <c r="E36" s="3">
        <v>0</v>
      </c>
      <c r="F36" s="2">
        <f>$D36*E36/(100-$E36)</f>
        <v>0</v>
      </c>
      <c r="G36" s="3"/>
      <c r="H36" s="3">
        <v>1</v>
      </c>
      <c r="I36" s="2">
        <f>$D36*H36/(100-$H36)</f>
        <v>1563.6363636363637</v>
      </c>
      <c r="J36" s="3"/>
      <c r="K36" s="3">
        <v>5</v>
      </c>
      <c r="L36" s="2">
        <f>$D36*K36/(100-$K36)</f>
        <v>8147.368421052632</v>
      </c>
    </row>
    <row r="37" spans="1:12" ht="12" customHeight="1">
      <c r="A37" s="1" t="s">
        <v>31</v>
      </c>
      <c r="B37" s="58">
        <v>785</v>
      </c>
      <c r="C37" s="1">
        <v>66</v>
      </c>
      <c r="D37" s="58">
        <v>51810</v>
      </c>
      <c r="E37" s="3">
        <v>0</v>
      </c>
      <c r="F37" s="2">
        <f>$D37*E37/(100-$E37)</f>
        <v>0</v>
      </c>
      <c r="G37" s="3"/>
      <c r="H37" s="3" t="s">
        <v>53</v>
      </c>
      <c r="I37" s="2" t="s">
        <v>53</v>
      </c>
      <c r="J37" s="3"/>
      <c r="K37" s="3">
        <v>2.5</v>
      </c>
      <c r="L37" s="2">
        <f>$D37*K37/(100-$K37)</f>
        <v>1328.4615384615386</v>
      </c>
    </row>
    <row r="38" spans="1:12" ht="12" customHeight="1">
      <c r="A38" s="1" t="s">
        <v>32</v>
      </c>
      <c r="B38" s="58">
        <v>145</v>
      </c>
      <c r="C38" s="1">
        <v>65</v>
      </c>
      <c r="D38" s="58">
        <v>9425</v>
      </c>
      <c r="E38" s="3" t="s">
        <v>54</v>
      </c>
      <c r="F38" s="2" t="s">
        <v>54</v>
      </c>
      <c r="G38" s="3"/>
      <c r="H38" s="3" t="s">
        <v>54</v>
      </c>
      <c r="I38" s="2" t="s">
        <v>54</v>
      </c>
      <c r="J38" s="3"/>
      <c r="K38" s="3" t="s">
        <v>54</v>
      </c>
      <c r="L38" s="3" t="s">
        <v>54</v>
      </c>
    </row>
    <row r="39" spans="1:12" ht="12" customHeight="1">
      <c r="A39" s="1" t="s">
        <v>33</v>
      </c>
      <c r="B39" s="58">
        <v>220</v>
      </c>
      <c r="C39" s="1">
        <v>53</v>
      </c>
      <c r="D39" s="58">
        <v>11660</v>
      </c>
      <c r="E39" s="3">
        <v>0</v>
      </c>
      <c r="F39" s="2">
        <f>$D39*E39/(100-$E39)</f>
        <v>0</v>
      </c>
      <c r="G39" s="3"/>
      <c r="H39" s="3">
        <v>1</v>
      </c>
      <c r="I39" s="2">
        <f>$D39*H39/(100-$H39)</f>
        <v>117.77777777777777</v>
      </c>
      <c r="J39" s="3"/>
      <c r="K39" s="3">
        <v>0</v>
      </c>
      <c r="L39" s="2">
        <f>$D39*K39/(100-$K39)</f>
        <v>0</v>
      </c>
    </row>
    <row r="40" spans="1:12" ht="12" customHeight="1">
      <c r="A40" s="1" t="s">
        <v>34</v>
      </c>
      <c r="B40" s="58">
        <v>1210</v>
      </c>
      <c r="C40" s="1">
        <v>50</v>
      </c>
      <c r="D40" s="58">
        <v>60500</v>
      </c>
      <c r="E40" s="3" t="s">
        <v>53</v>
      </c>
      <c r="F40" s="2" t="s">
        <v>53</v>
      </c>
      <c r="G40" s="3"/>
      <c r="H40" s="3" t="s">
        <v>53</v>
      </c>
      <c r="I40" s="2" t="s">
        <v>53</v>
      </c>
      <c r="J40" s="3"/>
      <c r="K40" s="3" t="s">
        <v>53</v>
      </c>
      <c r="L40" s="3" t="s">
        <v>53</v>
      </c>
    </row>
    <row r="41" spans="1:12" ht="12" customHeight="1">
      <c r="A41" s="1" t="s">
        <v>35</v>
      </c>
      <c r="B41" s="58">
        <v>340</v>
      </c>
      <c r="C41" s="1">
        <v>63</v>
      </c>
      <c r="D41" s="58">
        <v>21420</v>
      </c>
      <c r="E41" s="3">
        <v>0</v>
      </c>
      <c r="F41" s="2">
        <f>$D41*E41/(100-$E41)</f>
        <v>0</v>
      </c>
      <c r="G41" s="3"/>
      <c r="H41" s="3" t="s">
        <v>53</v>
      </c>
      <c r="I41" s="2" t="s">
        <v>53</v>
      </c>
      <c r="J41" s="3"/>
      <c r="K41" s="3" t="s">
        <v>53</v>
      </c>
      <c r="L41" s="3" t="s">
        <v>53</v>
      </c>
    </row>
    <row r="42" spans="1:12" ht="12" customHeight="1">
      <c r="A42" s="1" t="s">
        <v>36</v>
      </c>
      <c r="B42" s="58">
        <v>3000</v>
      </c>
      <c r="C42" s="1">
        <v>32</v>
      </c>
      <c r="D42" s="58">
        <v>96000</v>
      </c>
      <c r="E42" s="3">
        <v>0</v>
      </c>
      <c r="F42" s="2">
        <f>$D42*E42/(100-$E42)</f>
        <v>0</v>
      </c>
      <c r="G42" s="3"/>
      <c r="H42" s="3" t="s">
        <v>7</v>
      </c>
      <c r="I42" s="2" t="s">
        <v>54</v>
      </c>
      <c r="J42" s="59"/>
      <c r="K42" s="3">
        <v>1</v>
      </c>
      <c r="L42" s="2">
        <f>$D42*K42/(100-$K42)</f>
        <v>969.6969696969697</v>
      </c>
    </row>
    <row r="43" spans="1:12" ht="12" customHeight="1">
      <c r="A43" s="1" t="s">
        <v>47</v>
      </c>
      <c r="B43" s="58">
        <v>124</v>
      </c>
      <c r="C43" s="1">
        <v>46</v>
      </c>
      <c r="D43" s="58">
        <v>5704</v>
      </c>
      <c r="E43" s="3" t="s">
        <v>54</v>
      </c>
      <c r="F43" s="2" t="s">
        <v>54</v>
      </c>
      <c r="G43" s="3"/>
      <c r="H43" s="3" t="s">
        <v>54</v>
      </c>
      <c r="I43" s="2" t="s">
        <v>54</v>
      </c>
      <c r="J43" s="3"/>
      <c r="K43" s="3" t="s">
        <v>54</v>
      </c>
      <c r="L43" s="3" t="s">
        <v>54</v>
      </c>
    </row>
    <row r="44" spans="1:12" ht="12" customHeight="1">
      <c r="A44" s="1" t="s">
        <v>37</v>
      </c>
      <c r="B44" s="58">
        <v>240</v>
      </c>
      <c r="C44" s="1">
        <v>65</v>
      </c>
      <c r="D44" s="58">
        <v>15600</v>
      </c>
      <c r="E44" s="3">
        <v>0</v>
      </c>
      <c r="F44" s="2">
        <f>$D44*E44/(100-$E44)</f>
        <v>0</v>
      </c>
      <c r="G44" s="3"/>
      <c r="H44" s="3" t="s">
        <v>53</v>
      </c>
      <c r="I44" s="2" t="s">
        <v>53</v>
      </c>
      <c r="J44" s="3"/>
      <c r="K44" s="3" t="s">
        <v>53</v>
      </c>
      <c r="L44" s="3" t="s">
        <v>53</v>
      </c>
    </row>
    <row r="45" spans="1:12" ht="12" customHeight="1">
      <c r="A45" s="1" t="s">
        <v>121</v>
      </c>
      <c r="B45" s="58">
        <v>1670</v>
      </c>
      <c r="C45" s="1">
        <v>71</v>
      </c>
      <c r="D45" s="58">
        <v>118570</v>
      </c>
      <c r="E45" s="3" t="s">
        <v>53</v>
      </c>
      <c r="F45" s="2" t="s">
        <v>53</v>
      </c>
      <c r="G45" s="3"/>
      <c r="H45" s="3">
        <v>0</v>
      </c>
      <c r="I45" s="2">
        <f>$D45*H45/(100-$H45)</f>
        <v>0</v>
      </c>
      <c r="J45" s="3"/>
      <c r="K45" s="3">
        <v>1</v>
      </c>
      <c r="L45" s="2">
        <f>$D45*K45/(100-$K45)</f>
        <v>1197.6767676767677</v>
      </c>
    </row>
    <row r="46" spans="1:12" ht="12" customHeight="1">
      <c r="A46" s="1" t="s">
        <v>39</v>
      </c>
      <c r="B46" s="58">
        <v>4</v>
      </c>
      <c r="C46" s="1">
        <v>65</v>
      </c>
      <c r="D46" s="58">
        <v>260</v>
      </c>
      <c r="E46" s="3" t="s">
        <v>54</v>
      </c>
      <c r="F46" s="2" t="s">
        <v>54</v>
      </c>
      <c r="G46" s="3"/>
      <c r="H46" s="3" t="s">
        <v>54</v>
      </c>
      <c r="I46" s="2" t="s">
        <v>54</v>
      </c>
      <c r="J46" s="3"/>
      <c r="K46" s="3" t="s">
        <v>54</v>
      </c>
      <c r="L46" s="3" t="s">
        <v>54</v>
      </c>
    </row>
    <row r="47" spans="1:12" ht="12" customHeight="1">
      <c r="A47" s="1" t="s">
        <v>40</v>
      </c>
      <c r="B47" s="58">
        <v>245</v>
      </c>
      <c r="C47" s="1">
        <v>75</v>
      </c>
      <c r="D47" s="58">
        <v>18375</v>
      </c>
      <c r="E47" s="3">
        <v>0</v>
      </c>
      <c r="F47" s="2">
        <f>$D47*E47/(100-$E47)</f>
        <v>0</v>
      </c>
      <c r="G47" s="3"/>
      <c r="H47" s="3" t="s">
        <v>53</v>
      </c>
      <c r="I47" s="2" t="s">
        <v>53</v>
      </c>
      <c r="J47" s="3"/>
      <c r="K47" s="3" t="s">
        <v>53</v>
      </c>
      <c r="L47" s="3" t="s">
        <v>53</v>
      </c>
    </row>
    <row r="48" spans="1:12" ht="12" customHeight="1">
      <c r="A48" s="6" t="s">
        <v>41</v>
      </c>
      <c r="B48" s="28">
        <v>120</v>
      </c>
      <c r="C48" s="6">
        <v>25</v>
      </c>
      <c r="D48" s="28">
        <v>3000</v>
      </c>
      <c r="E48" s="7" t="s">
        <v>54</v>
      </c>
      <c r="F48" s="51" t="s">
        <v>54</v>
      </c>
      <c r="G48" s="7"/>
      <c r="H48" s="7" t="s">
        <v>54</v>
      </c>
      <c r="I48" s="51" t="s">
        <v>54</v>
      </c>
      <c r="J48" s="7"/>
      <c r="K48" s="7" t="s">
        <v>54</v>
      </c>
      <c r="L48" s="7" t="s">
        <v>54</v>
      </c>
    </row>
    <row r="49" spans="1:12" s="11" customFormat="1" ht="12" customHeight="1">
      <c r="A49" s="11" t="s">
        <v>42</v>
      </c>
      <c r="B49" s="44"/>
      <c r="D49" s="30"/>
      <c r="E49" s="40" t="s">
        <v>90</v>
      </c>
      <c r="F49" s="2"/>
      <c r="G49" s="40"/>
      <c r="H49" s="40">
        <f>I50/$D50*100</f>
        <v>0.6165121694573831</v>
      </c>
      <c r="I49" s="50"/>
      <c r="J49" s="40"/>
      <c r="K49" s="40">
        <f>L50/$D50*100</f>
        <v>2.7211868111399924</v>
      </c>
      <c r="L49" s="50"/>
    </row>
    <row r="50" spans="1:12" ht="12" customHeight="1">
      <c r="A50" s="6" t="s">
        <v>119</v>
      </c>
      <c r="B50" s="12">
        <v>34834</v>
      </c>
      <c r="C50" s="41">
        <f>D50/B50</f>
        <v>47.22977550668887</v>
      </c>
      <c r="D50" s="28">
        <f>SUM(D7:D48)</f>
        <v>1645202</v>
      </c>
      <c r="E50" s="7"/>
      <c r="F50" s="51" t="s">
        <v>53</v>
      </c>
      <c r="G50" s="7"/>
      <c r="H50" s="7"/>
      <c r="I50" s="12">
        <f>SUM(I7:I48)</f>
        <v>10142.870542156255</v>
      </c>
      <c r="J50" s="7"/>
      <c r="K50" s="7"/>
      <c r="L50" s="12">
        <f>SUM(L7:L48)</f>
        <v>44769.01984061138</v>
      </c>
    </row>
    <row r="51" spans="1:12" ht="12" customHeight="1">
      <c r="A51" s="61" t="s">
        <v>2</v>
      </c>
      <c r="B51" s="64"/>
      <c r="C51" s="64"/>
      <c r="D51" s="64"/>
      <c r="E51" s="64"/>
      <c r="F51" s="64"/>
      <c r="G51" s="64"/>
      <c r="H51" s="76"/>
      <c r="I51" s="64"/>
      <c r="J51" s="64"/>
      <c r="K51" s="64"/>
      <c r="L51" s="72"/>
    </row>
    <row r="52" spans="1:12" ht="12" customHeight="1">
      <c r="A52" s="64" t="s">
        <v>4</v>
      </c>
      <c r="B52" s="64"/>
      <c r="C52" s="64"/>
      <c r="D52" s="64"/>
      <c r="E52" s="64"/>
      <c r="F52" s="64"/>
      <c r="G52" s="64"/>
      <c r="H52" s="76"/>
      <c r="I52" s="64"/>
      <c r="J52" s="64"/>
      <c r="K52" s="64"/>
      <c r="L52" s="72"/>
    </row>
    <row r="53" spans="1:12" ht="12" customHeight="1">
      <c r="A53" s="86" t="s">
        <v>8</v>
      </c>
      <c r="B53" s="64"/>
      <c r="C53" s="64"/>
      <c r="D53" s="64"/>
      <c r="E53" s="64"/>
      <c r="F53" s="64"/>
      <c r="G53" s="64"/>
      <c r="H53" s="76"/>
      <c r="I53" s="64"/>
      <c r="J53" s="64"/>
      <c r="K53" s="64"/>
      <c r="L53" s="72"/>
    </row>
    <row r="54" spans="1:12" ht="12.75">
      <c r="A54" s="64" t="s">
        <v>6</v>
      </c>
      <c r="B54" s="64"/>
      <c r="C54" s="77"/>
      <c r="D54" s="77"/>
      <c r="E54" s="77"/>
      <c r="F54" s="77"/>
      <c r="G54" s="77"/>
      <c r="H54" s="77"/>
      <c r="I54" s="77"/>
      <c r="J54" s="77"/>
      <c r="K54" s="78"/>
      <c r="L54" s="77"/>
    </row>
  </sheetData>
  <sheetProtection/>
  <mergeCells count="5">
    <mergeCell ref="A1:L1"/>
    <mergeCell ref="E3:L3"/>
    <mergeCell ref="E4:F4"/>
    <mergeCell ref="H4:I4"/>
    <mergeCell ref="K4:L4"/>
  </mergeCells>
  <conditionalFormatting sqref="K4:L4 E3:L3 A1:L1 L2 L55:L65533 L5:L6 L51:L53">
    <cfRule type="cellIs" priority="1" dxfId="0" operator="between" stopIfTrue="1">
      <formula>0</formula>
      <formula>1000</formula>
    </cfRule>
  </conditionalFormatting>
  <hyperlinks>
    <hyperlink ref="A53" r:id="rId1" display="c Preliminary 2012 Kansas Wheat Disease Loss Estimates"/>
  </hyperlinks>
  <printOptions horizontalCentered="1"/>
  <pageMargins left="0.25" right="0.25" top="0.25" bottom="0.25" header="0.25" footer="0.25"/>
  <pageSetup fitToHeight="1" fitToWidth="1" orientation="landscape" scale="95"/>
</worksheet>
</file>

<file path=xl/worksheets/sheet3.xml><?xml version="1.0" encoding="utf-8"?>
<worksheet xmlns="http://schemas.openxmlformats.org/spreadsheetml/2006/main" xmlns:r="http://schemas.openxmlformats.org/officeDocument/2006/relationships">
  <sheetPr>
    <pageSetUpPr fitToPage="1"/>
  </sheetPr>
  <dimension ref="A1:L40"/>
  <sheetViews>
    <sheetView zoomScale="125" zoomScaleNormal="125" workbookViewId="0" topLeftCell="A1">
      <selection activeCell="A1" sqref="A1:L1"/>
    </sheetView>
  </sheetViews>
  <sheetFormatPr defaultColWidth="11.00390625" defaultRowHeight="12.75"/>
  <cols>
    <col min="1" max="1" width="11.00390625" style="20" customWidth="1"/>
    <col min="2" max="3" width="9.00390625" style="10" customWidth="1"/>
    <col min="4" max="4" width="10.00390625" style="21" customWidth="1"/>
    <col min="5" max="6" width="9.00390625" style="10" customWidth="1"/>
    <col min="7" max="7" width="0.875" style="10" customWidth="1"/>
    <col min="8" max="8" width="9.00390625" style="21" customWidth="1"/>
    <col min="9" max="9" width="9.00390625" style="10" customWidth="1"/>
    <col min="10" max="10" width="0.875" style="10" customWidth="1"/>
    <col min="11" max="12" width="9.00390625" style="22" customWidth="1"/>
    <col min="13" max="16384" width="10.75390625" style="1" customWidth="1"/>
  </cols>
  <sheetData>
    <row r="1" spans="1:12" s="11" customFormat="1" ht="12" customHeight="1">
      <c r="A1" s="114" t="s">
        <v>91</v>
      </c>
      <c r="B1" s="114"/>
      <c r="C1" s="114"/>
      <c r="D1" s="114"/>
      <c r="E1" s="114"/>
      <c r="F1" s="114"/>
      <c r="G1" s="114"/>
      <c r="H1" s="114"/>
      <c r="I1" s="114"/>
      <c r="J1" s="114"/>
      <c r="K1" s="114"/>
      <c r="L1" s="114"/>
    </row>
    <row r="2" spans="1:12" s="11" customFormat="1" ht="6" customHeight="1">
      <c r="A2" s="23"/>
      <c r="B2" s="8"/>
      <c r="C2" s="8"/>
      <c r="D2" s="26"/>
      <c r="E2" s="8"/>
      <c r="F2" s="8"/>
      <c r="G2" s="8"/>
      <c r="H2" s="26"/>
      <c r="I2" s="8"/>
      <c r="J2" s="8"/>
      <c r="K2" s="27"/>
      <c r="L2" s="27"/>
    </row>
    <row r="3" spans="1:12" s="11" customFormat="1" ht="12" customHeight="1">
      <c r="A3" s="13"/>
      <c r="B3" s="14"/>
      <c r="C3" s="14"/>
      <c r="D3" s="15"/>
      <c r="E3" s="118" t="s">
        <v>93</v>
      </c>
      <c r="F3" s="119"/>
      <c r="G3" s="119"/>
      <c r="H3" s="119"/>
      <c r="I3" s="119"/>
      <c r="J3" s="119"/>
      <c r="K3" s="119"/>
      <c r="L3" s="119"/>
    </row>
    <row r="4" spans="1:12" ht="12" customHeight="1">
      <c r="A4" s="13"/>
      <c r="B4" s="44">
        <v>1000</v>
      </c>
      <c r="C4" s="14" t="s">
        <v>111</v>
      </c>
      <c r="D4" s="15" t="s">
        <v>72</v>
      </c>
      <c r="E4" s="120" t="s">
        <v>107</v>
      </c>
      <c r="F4" s="120"/>
      <c r="G4" s="14"/>
      <c r="H4" s="121" t="s">
        <v>108</v>
      </c>
      <c r="I4" s="117"/>
      <c r="J4" s="14"/>
      <c r="K4" s="122" t="s">
        <v>109</v>
      </c>
      <c r="L4" s="122"/>
    </row>
    <row r="5" spans="1:12" ht="12" customHeight="1">
      <c r="A5" s="13"/>
      <c r="B5" s="14" t="s">
        <v>73</v>
      </c>
      <c r="C5" s="14" t="s">
        <v>74</v>
      </c>
      <c r="D5" s="15" t="s">
        <v>75</v>
      </c>
      <c r="E5" s="14"/>
      <c r="F5" s="44">
        <v>1000</v>
      </c>
      <c r="G5" s="44"/>
      <c r="H5" s="15"/>
      <c r="I5" s="44">
        <v>1000</v>
      </c>
      <c r="J5" s="44"/>
      <c r="K5" s="19"/>
      <c r="L5" s="44">
        <v>1000</v>
      </c>
    </row>
    <row r="6" spans="1:12" ht="12" customHeight="1">
      <c r="A6" s="16" t="s">
        <v>110</v>
      </c>
      <c r="B6" s="17" t="s">
        <v>66</v>
      </c>
      <c r="C6" s="17" t="s">
        <v>76</v>
      </c>
      <c r="D6" s="18" t="s">
        <v>77</v>
      </c>
      <c r="E6" s="17" t="s">
        <v>78</v>
      </c>
      <c r="F6" s="17" t="s">
        <v>74</v>
      </c>
      <c r="G6" s="17"/>
      <c r="H6" s="18" t="s">
        <v>78</v>
      </c>
      <c r="I6" s="17" t="s">
        <v>74</v>
      </c>
      <c r="J6" s="17"/>
      <c r="K6" s="45" t="s">
        <v>78</v>
      </c>
      <c r="L6" s="45" t="s">
        <v>74</v>
      </c>
    </row>
    <row r="7" spans="1:12" ht="12" customHeight="1">
      <c r="A7" s="13" t="s">
        <v>82</v>
      </c>
      <c r="B7" s="14" t="s">
        <v>18</v>
      </c>
      <c r="C7" s="14" t="s">
        <v>52</v>
      </c>
      <c r="D7" s="15" t="s">
        <v>52</v>
      </c>
      <c r="E7" s="14">
        <v>0</v>
      </c>
      <c r="F7" s="14">
        <v>0</v>
      </c>
      <c r="G7" s="14"/>
      <c r="H7" s="15" t="s">
        <v>3</v>
      </c>
      <c r="I7" s="44" t="s">
        <v>53</v>
      </c>
      <c r="J7" s="14"/>
      <c r="K7" s="15">
        <v>2</v>
      </c>
      <c r="L7" s="44" t="s">
        <v>52</v>
      </c>
    </row>
    <row r="8" spans="1:12" ht="12" customHeight="1">
      <c r="A8" s="13" t="s">
        <v>85</v>
      </c>
      <c r="B8" s="2">
        <v>12</v>
      </c>
      <c r="C8" s="3">
        <v>89</v>
      </c>
      <c r="D8" s="2">
        <v>1068</v>
      </c>
      <c r="E8" s="3">
        <v>0</v>
      </c>
      <c r="F8" s="14">
        <f aca="true" t="shared" si="0" ref="F8:F15">$D8*E8/(100-$E8)</f>
        <v>0</v>
      </c>
      <c r="G8" s="3"/>
      <c r="H8" s="3">
        <v>0</v>
      </c>
      <c r="I8" s="44">
        <f>$D8*H8/(100-$E8)</f>
        <v>0</v>
      </c>
      <c r="J8" s="3"/>
      <c r="K8" s="3">
        <v>0</v>
      </c>
      <c r="L8" s="44">
        <f>$D8*K8/(100-$K8)</f>
        <v>0</v>
      </c>
    </row>
    <row r="9" spans="1:12" ht="12" customHeight="1">
      <c r="A9" s="13" t="s">
        <v>88</v>
      </c>
      <c r="B9" s="2">
        <v>500</v>
      </c>
      <c r="C9" s="3">
        <v>76</v>
      </c>
      <c r="D9" s="2">
        <v>38000</v>
      </c>
      <c r="E9" s="3">
        <v>0</v>
      </c>
      <c r="F9" s="14">
        <f t="shared" si="0"/>
        <v>0</v>
      </c>
      <c r="G9" s="3"/>
      <c r="H9" s="3">
        <v>0</v>
      </c>
      <c r="I9" s="44">
        <f>$D9*H9/(100-$E9)</f>
        <v>0</v>
      </c>
      <c r="J9" s="3"/>
      <c r="K9" s="3">
        <v>4</v>
      </c>
      <c r="L9" s="44">
        <f>$D9*K9/(100-$K9)</f>
        <v>1583.3333333333333</v>
      </c>
    </row>
    <row r="10" spans="1:12" ht="12" customHeight="1">
      <c r="A10" s="13" t="s">
        <v>135</v>
      </c>
      <c r="B10" s="2">
        <v>1310</v>
      </c>
      <c r="C10" s="3">
        <v>57</v>
      </c>
      <c r="D10" s="2">
        <v>74670</v>
      </c>
      <c r="E10" s="3">
        <v>0</v>
      </c>
      <c r="F10" s="14">
        <v>0</v>
      </c>
      <c r="G10" s="3"/>
      <c r="H10" s="3" t="s">
        <v>53</v>
      </c>
      <c r="I10" s="2" t="s">
        <v>53</v>
      </c>
      <c r="J10" s="3"/>
      <c r="K10" s="3">
        <v>2</v>
      </c>
      <c r="L10" s="44">
        <f>$D10*K10/(100-$K10)</f>
        <v>1523.8775510204082</v>
      </c>
    </row>
    <row r="11" spans="1:12" ht="12" customHeight="1">
      <c r="A11" s="13" t="s">
        <v>139</v>
      </c>
      <c r="B11" s="2">
        <v>2900</v>
      </c>
      <c r="C11" s="3">
        <v>33</v>
      </c>
      <c r="D11" s="2">
        <v>95700</v>
      </c>
      <c r="E11" s="3">
        <v>0</v>
      </c>
      <c r="F11" s="14">
        <f t="shared" si="0"/>
        <v>0</v>
      </c>
      <c r="G11" s="3"/>
      <c r="H11" s="3">
        <v>1</v>
      </c>
      <c r="I11" s="44">
        <f>$D11*H11/(100-$H11)</f>
        <v>966.6666666666666</v>
      </c>
      <c r="J11" s="3"/>
      <c r="K11" s="3">
        <v>1</v>
      </c>
      <c r="L11" s="44">
        <f>$D11*K11/(100-$K11)</f>
        <v>966.6666666666666</v>
      </c>
    </row>
    <row r="12" spans="1:12" ht="12" customHeight="1">
      <c r="A12" s="13" t="s">
        <v>117</v>
      </c>
      <c r="B12" s="2">
        <v>2</v>
      </c>
      <c r="C12" s="3">
        <v>70</v>
      </c>
      <c r="D12" s="2">
        <v>140</v>
      </c>
      <c r="E12" s="3" t="s">
        <v>12</v>
      </c>
      <c r="F12" s="3" t="s">
        <v>54</v>
      </c>
      <c r="G12" s="3"/>
      <c r="H12" s="3" t="s">
        <v>54</v>
      </c>
      <c r="I12" s="2" t="s">
        <v>54</v>
      </c>
      <c r="J12" s="3"/>
      <c r="K12" s="3" t="s">
        <v>54</v>
      </c>
      <c r="L12" s="2" t="s">
        <v>54</v>
      </c>
    </row>
    <row r="13" spans="1:12" ht="12" customHeight="1">
      <c r="A13" s="13" t="s">
        <v>142</v>
      </c>
      <c r="B13" s="2" t="s">
        <v>52</v>
      </c>
      <c r="C13" s="2" t="s">
        <v>52</v>
      </c>
      <c r="D13" s="2" t="s">
        <v>52</v>
      </c>
      <c r="E13" s="2" t="s">
        <v>53</v>
      </c>
      <c r="F13" s="14" t="s">
        <v>53</v>
      </c>
      <c r="G13" s="3"/>
      <c r="H13" s="3">
        <v>1</v>
      </c>
      <c r="I13" s="44" t="s">
        <v>52</v>
      </c>
      <c r="J13" s="3"/>
      <c r="K13" s="3">
        <v>0</v>
      </c>
      <c r="L13" s="2">
        <v>0</v>
      </c>
    </row>
    <row r="14" spans="1:12" ht="12" customHeight="1">
      <c r="A14" s="13" t="s">
        <v>28</v>
      </c>
      <c r="B14" s="2">
        <v>5700</v>
      </c>
      <c r="C14" s="3">
        <v>45</v>
      </c>
      <c r="D14" s="2">
        <v>256500</v>
      </c>
      <c r="E14" s="3">
        <v>0</v>
      </c>
      <c r="F14" s="14">
        <f t="shared" si="0"/>
        <v>0</v>
      </c>
      <c r="G14" s="3"/>
      <c r="H14" s="3">
        <v>0</v>
      </c>
      <c r="I14" s="44">
        <f>$D14*H14/(100-$E14)</f>
        <v>0</v>
      </c>
      <c r="J14" s="3"/>
      <c r="K14" s="3">
        <v>2</v>
      </c>
      <c r="L14" s="44">
        <f>$D14*K14/(100-$K14)</f>
        <v>5234.693877551021</v>
      </c>
    </row>
    <row r="15" spans="1:12" ht="12" customHeight="1">
      <c r="A15" s="13" t="s">
        <v>31</v>
      </c>
      <c r="B15" s="2">
        <v>93</v>
      </c>
      <c r="C15" s="3">
        <v>62</v>
      </c>
      <c r="D15" s="2">
        <v>5766</v>
      </c>
      <c r="E15" s="3">
        <v>0</v>
      </c>
      <c r="F15" s="14">
        <f t="shared" si="0"/>
        <v>0</v>
      </c>
      <c r="G15" s="3"/>
      <c r="H15" s="3" t="s">
        <v>53</v>
      </c>
      <c r="I15" s="2" t="s">
        <v>53</v>
      </c>
      <c r="J15" s="3"/>
      <c r="K15" s="10">
        <v>2.5</v>
      </c>
      <c r="L15" s="44">
        <f>$D15*K15/(100-$K15)</f>
        <v>147.84615384615384</v>
      </c>
    </row>
    <row r="16" spans="1:12" ht="12" customHeight="1">
      <c r="A16" s="13" t="s">
        <v>34</v>
      </c>
      <c r="B16" s="2">
        <v>1020</v>
      </c>
      <c r="C16" s="3">
        <v>41</v>
      </c>
      <c r="D16" s="2">
        <v>41820</v>
      </c>
      <c r="E16" s="3" t="s">
        <v>53</v>
      </c>
      <c r="F16" s="14" t="s">
        <v>53</v>
      </c>
      <c r="G16" s="3"/>
      <c r="H16" s="3" t="s">
        <v>53</v>
      </c>
      <c r="I16" s="2" t="s">
        <v>53</v>
      </c>
      <c r="J16" s="3"/>
      <c r="K16" s="3" t="s">
        <v>53</v>
      </c>
      <c r="L16" s="44" t="s">
        <v>53</v>
      </c>
    </row>
    <row r="17" spans="1:12" ht="12" customHeight="1">
      <c r="A17" s="13" t="s">
        <v>129</v>
      </c>
      <c r="B17" s="2">
        <v>13</v>
      </c>
      <c r="C17" s="3">
        <v>40</v>
      </c>
      <c r="D17" s="2">
        <v>520</v>
      </c>
      <c r="E17" s="3" t="s">
        <v>54</v>
      </c>
      <c r="F17" s="3" t="s">
        <v>54</v>
      </c>
      <c r="G17" s="3"/>
      <c r="H17" s="3" t="s">
        <v>54</v>
      </c>
      <c r="I17" s="2" t="s">
        <v>54</v>
      </c>
      <c r="J17" s="3"/>
      <c r="K17" s="3" t="s">
        <v>54</v>
      </c>
      <c r="L17" s="2" t="s">
        <v>54</v>
      </c>
    </row>
    <row r="18" spans="1:12" ht="12" customHeight="1">
      <c r="A18" s="16" t="s">
        <v>38</v>
      </c>
      <c r="B18" s="51">
        <v>505</v>
      </c>
      <c r="C18" s="7">
        <v>55</v>
      </c>
      <c r="D18" s="51">
        <v>27775</v>
      </c>
      <c r="E18" s="7">
        <v>1</v>
      </c>
      <c r="F18" s="17">
        <f>$D18*E18/(100-$E18)</f>
        <v>280.55555555555554</v>
      </c>
      <c r="G18" s="7"/>
      <c r="H18" s="7">
        <v>0</v>
      </c>
      <c r="I18" s="12">
        <f>$D18*H18/(100-$H18)</f>
        <v>0</v>
      </c>
      <c r="J18" s="7"/>
      <c r="K18" s="7">
        <v>1.5</v>
      </c>
      <c r="L18" s="12">
        <f>$D18*K18/(100-$K18)</f>
        <v>422.9695431472081</v>
      </c>
    </row>
    <row r="19" spans="1:12" ht="12" customHeight="1">
      <c r="A19" s="13" t="s">
        <v>42</v>
      </c>
      <c r="B19" s="50"/>
      <c r="C19" s="31"/>
      <c r="D19" s="50"/>
      <c r="E19" s="43" t="s">
        <v>90</v>
      </c>
      <c r="F19" s="31"/>
      <c r="G19" s="31"/>
      <c r="H19" s="43" t="s">
        <v>90</v>
      </c>
      <c r="I19" s="31"/>
      <c r="J19" s="31"/>
      <c r="K19" s="25">
        <f>L20/$D20*100</f>
        <v>1.8229030471981815</v>
      </c>
      <c r="L19" s="31"/>
    </row>
    <row r="20" spans="1:12" ht="12" customHeight="1">
      <c r="A20" s="16" t="s">
        <v>15</v>
      </c>
      <c r="B20" s="51">
        <v>12055</v>
      </c>
      <c r="C20" s="7">
        <f>D20/B20</f>
        <v>44.957196184155954</v>
      </c>
      <c r="D20" s="51">
        <v>541959</v>
      </c>
      <c r="E20" s="56"/>
      <c r="F20" s="12">
        <f>SUM(F8:F18)</f>
        <v>280.55555555555554</v>
      </c>
      <c r="G20" s="51"/>
      <c r="H20" s="51"/>
      <c r="I20" s="12" t="s">
        <v>90</v>
      </c>
      <c r="J20" s="7"/>
      <c r="K20" s="38"/>
      <c r="L20" s="12">
        <f>SUM(L8:L18)</f>
        <v>9879.387125564792</v>
      </c>
    </row>
    <row r="21" spans="1:12" ht="12" customHeight="1">
      <c r="A21" s="13"/>
      <c r="B21" s="1"/>
      <c r="C21" s="1"/>
      <c r="D21" s="1"/>
      <c r="E21" s="1"/>
      <c r="F21" s="1"/>
      <c r="G21" s="1"/>
      <c r="H21" s="1"/>
      <c r="I21" s="1"/>
      <c r="J21" s="14"/>
      <c r="K21" s="19"/>
      <c r="L21" s="19"/>
    </row>
    <row r="22" ht="12" customHeight="1">
      <c r="C22" s="55"/>
    </row>
    <row r="23" spans="1:12" ht="12" customHeight="1">
      <c r="A23" s="115" t="s">
        <v>51</v>
      </c>
      <c r="B23" s="115"/>
      <c r="C23" s="115"/>
      <c r="D23" s="115"/>
      <c r="E23" s="115"/>
      <c r="F23" s="115"/>
      <c r="G23" s="115"/>
      <c r="H23" s="115"/>
      <c r="I23" s="115"/>
      <c r="J23" s="115"/>
      <c r="K23" s="115"/>
      <c r="L23" s="115"/>
    </row>
    <row r="24" spans="1:12" ht="6" customHeight="1">
      <c r="A24" s="23"/>
      <c r="B24" s="38"/>
      <c r="C24" s="38"/>
      <c r="D24" s="37"/>
      <c r="E24" s="38"/>
      <c r="F24" s="38"/>
      <c r="G24" s="38"/>
      <c r="H24" s="37"/>
      <c r="I24" s="38"/>
      <c r="J24" s="38"/>
      <c r="K24" s="24"/>
      <c r="L24" s="24"/>
    </row>
    <row r="25" spans="5:12" ht="12" customHeight="1">
      <c r="E25" s="116" t="s">
        <v>106</v>
      </c>
      <c r="F25" s="116"/>
      <c r="G25" s="116"/>
      <c r="H25" s="116"/>
      <c r="I25" s="116"/>
      <c r="J25" s="116"/>
      <c r="K25" s="116"/>
      <c r="L25" s="116"/>
    </row>
    <row r="26" spans="2:12" ht="12" customHeight="1">
      <c r="B26" s="2">
        <v>1000</v>
      </c>
      <c r="C26" s="10" t="s">
        <v>111</v>
      </c>
      <c r="D26" s="21" t="s">
        <v>72</v>
      </c>
      <c r="E26" s="113" t="s">
        <v>107</v>
      </c>
      <c r="F26" s="113"/>
      <c r="G26" s="25"/>
      <c r="H26" s="117" t="s">
        <v>108</v>
      </c>
      <c r="I26" s="117"/>
      <c r="K26" s="116" t="s">
        <v>109</v>
      </c>
      <c r="L26" s="116"/>
    </row>
    <row r="27" spans="2:12" ht="12" customHeight="1">
      <c r="B27" s="10" t="s">
        <v>73</v>
      </c>
      <c r="C27" s="10" t="s">
        <v>74</v>
      </c>
      <c r="D27" s="21" t="s">
        <v>75</v>
      </c>
      <c r="F27" s="2">
        <v>1000</v>
      </c>
      <c r="G27" s="2"/>
      <c r="I27" s="2">
        <v>1000</v>
      </c>
      <c r="J27" s="2"/>
      <c r="L27" s="2">
        <v>1000</v>
      </c>
    </row>
    <row r="28" spans="1:12" ht="12" customHeight="1">
      <c r="A28" s="23" t="s">
        <v>110</v>
      </c>
      <c r="B28" s="38" t="s">
        <v>66</v>
      </c>
      <c r="C28" s="38" t="s">
        <v>76</v>
      </c>
      <c r="D28" s="37" t="s">
        <v>77</v>
      </c>
      <c r="E28" s="38" t="s">
        <v>78</v>
      </c>
      <c r="F28" s="38" t="s">
        <v>74</v>
      </c>
      <c r="G28" s="38"/>
      <c r="H28" s="37" t="s">
        <v>78</v>
      </c>
      <c r="I28" s="38" t="s">
        <v>74</v>
      </c>
      <c r="J28" s="38"/>
      <c r="K28" s="24" t="s">
        <v>78</v>
      </c>
      <c r="L28" s="24" t="s">
        <v>74</v>
      </c>
    </row>
    <row r="29" spans="1:12" ht="12" customHeight="1">
      <c r="A29" s="20" t="s">
        <v>44</v>
      </c>
      <c r="B29" s="2">
        <v>104</v>
      </c>
      <c r="C29" s="3">
        <v>95</v>
      </c>
      <c r="D29" s="2">
        <v>9880</v>
      </c>
      <c r="E29" s="3" t="s">
        <v>54</v>
      </c>
      <c r="F29" s="3" t="s">
        <v>54</v>
      </c>
      <c r="G29" s="3" t="s">
        <v>54</v>
      </c>
      <c r="H29" s="3" t="s">
        <v>54</v>
      </c>
      <c r="I29" s="3" t="s">
        <v>54</v>
      </c>
      <c r="J29" s="3" t="s">
        <v>54</v>
      </c>
      <c r="K29" s="3" t="s">
        <v>54</v>
      </c>
      <c r="L29" s="2" t="s">
        <v>54</v>
      </c>
    </row>
    <row r="30" spans="1:12" ht="12" customHeight="1">
      <c r="A30" s="20" t="s">
        <v>82</v>
      </c>
      <c r="B30" s="2">
        <v>135</v>
      </c>
      <c r="C30" s="3">
        <v>105</v>
      </c>
      <c r="D30" s="2">
        <v>14175</v>
      </c>
      <c r="E30" s="3">
        <v>0</v>
      </c>
      <c r="F30" s="14">
        <f>$D30*E30/(100-$E30)</f>
        <v>0</v>
      </c>
      <c r="G30" s="3"/>
      <c r="H30" s="3">
        <v>0</v>
      </c>
      <c r="I30" s="2">
        <v>0</v>
      </c>
      <c r="J30" s="3"/>
      <c r="K30" s="3" t="s">
        <v>53</v>
      </c>
      <c r="L30" s="2" t="s">
        <v>53</v>
      </c>
    </row>
    <row r="31" spans="1:12" ht="12" customHeight="1">
      <c r="A31" s="20" t="s">
        <v>88</v>
      </c>
      <c r="B31" s="2">
        <v>13</v>
      </c>
      <c r="C31" s="3">
        <v>62</v>
      </c>
      <c r="D31" s="2">
        <v>806</v>
      </c>
      <c r="E31" s="3">
        <v>0</v>
      </c>
      <c r="F31" s="14">
        <f>$D31*E31/(100-$E31)</f>
        <v>0</v>
      </c>
      <c r="G31" s="3"/>
      <c r="H31" s="3">
        <v>0</v>
      </c>
      <c r="I31" s="2">
        <v>0</v>
      </c>
      <c r="J31" s="3"/>
      <c r="K31" s="3">
        <v>0</v>
      </c>
      <c r="L31" s="44">
        <f>$D31*K31/(100-$K31)</f>
        <v>0</v>
      </c>
    </row>
    <row r="32" spans="1:12" ht="12" customHeight="1">
      <c r="A32" s="20" t="s">
        <v>139</v>
      </c>
      <c r="B32" s="2">
        <v>515</v>
      </c>
      <c r="C32" s="3">
        <v>28</v>
      </c>
      <c r="D32" s="2">
        <v>14420</v>
      </c>
      <c r="E32" s="3">
        <v>0</v>
      </c>
      <c r="F32" s="14">
        <f>$D32*E32/(100-$E32)</f>
        <v>0</v>
      </c>
      <c r="G32" s="3"/>
      <c r="H32" s="3">
        <v>0</v>
      </c>
      <c r="I32" s="2">
        <v>0</v>
      </c>
      <c r="J32" s="3"/>
      <c r="K32" s="3">
        <v>1</v>
      </c>
      <c r="L32" s="44">
        <f>$D32*K32/(100-$K32)</f>
        <v>145.65656565656565</v>
      </c>
    </row>
    <row r="33" spans="1:12" ht="12" customHeight="1">
      <c r="A33" s="20" t="s">
        <v>28</v>
      </c>
      <c r="B33" s="2">
        <v>1330</v>
      </c>
      <c r="C33" s="3">
        <v>32</v>
      </c>
      <c r="D33" s="2">
        <v>42560</v>
      </c>
      <c r="E33" s="3">
        <v>0</v>
      </c>
      <c r="F33" s="14">
        <f>$D33*E33/(100-$E33)</f>
        <v>0</v>
      </c>
      <c r="G33" s="3"/>
      <c r="H33" s="3">
        <v>0</v>
      </c>
      <c r="I33" s="2">
        <v>0</v>
      </c>
      <c r="J33" s="3"/>
      <c r="K33" s="3">
        <v>0</v>
      </c>
      <c r="L33" s="44">
        <f>$D33*K33/(100-$K33)</f>
        <v>0</v>
      </c>
    </row>
    <row r="34" spans="1:12" ht="12" customHeight="1">
      <c r="A34" s="23" t="s">
        <v>34</v>
      </c>
      <c r="B34" s="51">
        <v>5</v>
      </c>
      <c r="C34" s="7">
        <v>23</v>
      </c>
      <c r="D34" s="51">
        <v>115</v>
      </c>
      <c r="E34" s="7">
        <v>0</v>
      </c>
      <c r="F34" s="17">
        <f>$D34*E34/(100-$E34)</f>
        <v>0</v>
      </c>
      <c r="G34" s="7"/>
      <c r="H34" s="7">
        <v>0</v>
      </c>
      <c r="I34" s="51">
        <v>0</v>
      </c>
      <c r="J34" s="7"/>
      <c r="K34" s="7">
        <v>0</v>
      </c>
      <c r="L34" s="12">
        <f>$D34*K34/(100-$K34)</f>
        <v>0</v>
      </c>
    </row>
    <row r="35" spans="1:12" s="11" customFormat="1" ht="12" customHeight="1">
      <c r="A35" s="53" t="s">
        <v>42</v>
      </c>
      <c r="B35" s="50"/>
      <c r="C35" s="31"/>
      <c r="D35" s="50"/>
      <c r="E35" s="25">
        <v>0</v>
      </c>
      <c r="F35" s="25"/>
      <c r="G35" s="25"/>
      <c r="H35" s="25">
        <v>0</v>
      </c>
      <c r="I35" s="25"/>
      <c r="J35" s="25"/>
      <c r="K35" s="25">
        <f>L36/$D36*100</f>
        <v>0.17772532292518625</v>
      </c>
      <c r="L35" s="40"/>
    </row>
    <row r="36" spans="1:12" s="11" customFormat="1" ht="12" customHeight="1">
      <c r="A36" s="16" t="s">
        <v>43</v>
      </c>
      <c r="B36" s="12">
        <v>2102</v>
      </c>
      <c r="C36" s="52">
        <f>D36/B36</f>
        <v>38.9895337773549</v>
      </c>
      <c r="D36" s="12">
        <v>81956</v>
      </c>
      <c r="E36" s="51"/>
      <c r="F36" s="12">
        <f>SUM(F29:F34)</f>
        <v>0</v>
      </c>
      <c r="G36" s="51"/>
      <c r="H36" s="51"/>
      <c r="I36" s="12">
        <f>SUM(I29:I34)</f>
        <v>0</v>
      </c>
      <c r="J36" s="7"/>
      <c r="K36" s="51"/>
      <c r="L36" s="12">
        <f>SUM(L29:L34)</f>
        <v>145.65656565656565</v>
      </c>
    </row>
    <row r="37" spans="1:12" s="11" customFormat="1" ht="12" customHeight="1">
      <c r="A37" s="75" t="s">
        <v>19</v>
      </c>
      <c r="B37" s="62"/>
      <c r="C37" s="63"/>
      <c r="D37" s="62"/>
      <c r="E37" s="62"/>
      <c r="F37" s="62"/>
      <c r="G37" s="62"/>
      <c r="H37" s="62"/>
      <c r="I37" s="62"/>
      <c r="J37" s="63"/>
      <c r="K37" s="62"/>
      <c r="L37" s="62"/>
    </row>
    <row r="38" spans="1:12" ht="12.75">
      <c r="A38" s="67" t="s">
        <v>24</v>
      </c>
      <c r="B38" s="72"/>
      <c r="C38" s="72"/>
      <c r="D38" s="73"/>
      <c r="E38" s="72"/>
      <c r="F38" s="72"/>
      <c r="G38" s="72"/>
      <c r="H38" s="73"/>
      <c r="I38" s="72"/>
      <c r="J38" s="72"/>
      <c r="K38" s="74"/>
      <c r="L38" s="74"/>
    </row>
    <row r="39" spans="1:12" ht="12" customHeight="1">
      <c r="A39" s="67" t="s">
        <v>13</v>
      </c>
      <c r="B39" s="72"/>
      <c r="C39" s="72"/>
      <c r="D39" s="73"/>
      <c r="E39" s="72"/>
      <c r="F39" s="72"/>
      <c r="G39" s="72"/>
      <c r="H39" s="73"/>
      <c r="I39" s="72"/>
      <c r="J39" s="72"/>
      <c r="K39" s="74"/>
      <c r="L39" s="74"/>
    </row>
    <row r="40" spans="1:12" ht="12.75">
      <c r="A40" s="67" t="s">
        <v>14</v>
      </c>
      <c r="B40" s="72"/>
      <c r="C40" s="72"/>
      <c r="D40" s="73"/>
      <c r="E40" s="72"/>
      <c r="F40" s="72"/>
      <c r="G40" s="72"/>
      <c r="H40" s="73"/>
      <c r="I40" s="72"/>
      <c r="J40" s="72"/>
      <c r="K40" s="74"/>
      <c r="L40" s="74"/>
    </row>
  </sheetData>
  <sheetProtection/>
  <mergeCells count="10">
    <mergeCell ref="A1:L1"/>
    <mergeCell ref="A23:L23"/>
    <mergeCell ref="E25:L25"/>
    <mergeCell ref="E26:F26"/>
    <mergeCell ref="H26:I26"/>
    <mergeCell ref="K26:L26"/>
    <mergeCell ref="E3:L3"/>
    <mergeCell ref="E4:F4"/>
    <mergeCell ref="H4:I4"/>
    <mergeCell ref="K4:L4"/>
  </mergeCells>
  <conditionalFormatting sqref="C4">
    <cfRule type="cellIs" priority="1" dxfId="1" operator="between" stopIfTrue="1">
      <formula>0</formula>
      <formula>0</formula>
    </cfRule>
  </conditionalFormatting>
  <printOptions horizontalCentered="1"/>
  <pageMargins left="0.5" right="0.25" top="0.25" bottom="0.25" header="0.5" footer="0.5"/>
  <pageSetup fitToHeight="1" fitToWidth="1" orientation="landscape"/>
</worksheet>
</file>

<file path=xl/worksheets/sheet4.xml><?xml version="1.0" encoding="utf-8"?>
<worksheet xmlns="http://schemas.openxmlformats.org/spreadsheetml/2006/main" xmlns:r="http://schemas.openxmlformats.org/officeDocument/2006/relationships">
  <dimension ref="A1:M47"/>
  <sheetViews>
    <sheetView zoomScale="125" zoomScaleNormal="125" workbookViewId="0" topLeftCell="A1">
      <selection activeCell="A1" sqref="A1:I1"/>
    </sheetView>
  </sheetViews>
  <sheetFormatPr defaultColWidth="11.00390625" defaultRowHeight="12.75"/>
  <cols>
    <col min="1" max="1" width="11.00390625" style="1" customWidth="1"/>
    <col min="2" max="3" width="9.00390625" style="1" customWidth="1"/>
    <col min="4" max="4" width="9.875" style="1" customWidth="1"/>
    <col min="5" max="6" width="9.00390625" style="1" customWidth="1"/>
    <col min="7" max="7" width="0.875" style="1" customWidth="1"/>
    <col min="8" max="10" width="9.00390625" style="1" customWidth="1"/>
    <col min="11" max="12" width="9.75390625" style="1" customWidth="1"/>
    <col min="13" max="16384" width="10.75390625" style="1" customWidth="1"/>
  </cols>
  <sheetData>
    <row r="1" spans="1:13" ht="12" customHeight="1">
      <c r="A1" s="125" t="s">
        <v>48</v>
      </c>
      <c r="B1" s="125"/>
      <c r="C1" s="125"/>
      <c r="D1" s="125"/>
      <c r="E1" s="125"/>
      <c r="F1" s="125"/>
      <c r="G1" s="125"/>
      <c r="H1" s="125"/>
      <c r="I1" s="125"/>
      <c r="J1" s="39"/>
      <c r="K1" s="4"/>
      <c r="L1" s="4"/>
      <c r="M1" s="11"/>
    </row>
    <row r="2" spans="1:13" ht="4.5" customHeight="1">
      <c r="A2" s="6"/>
      <c r="B2" s="6"/>
      <c r="C2" s="6"/>
      <c r="D2" s="6"/>
      <c r="E2" s="6"/>
      <c r="F2" s="6"/>
      <c r="G2" s="6"/>
      <c r="H2" s="6"/>
      <c r="I2" s="6"/>
      <c r="J2" s="11"/>
      <c r="K2" s="11"/>
      <c r="L2" s="11"/>
      <c r="M2" s="11"/>
    </row>
    <row r="3" spans="5:13" ht="12" customHeight="1">
      <c r="E3" s="112" t="s">
        <v>97</v>
      </c>
      <c r="F3" s="112"/>
      <c r="G3" s="112"/>
      <c r="H3" s="112"/>
      <c r="I3" s="112"/>
      <c r="J3" s="4"/>
      <c r="K3" s="4"/>
      <c r="L3" s="4"/>
      <c r="M3" s="11"/>
    </row>
    <row r="4" spans="2:13" ht="12" customHeight="1">
      <c r="B4" s="2">
        <v>1000</v>
      </c>
      <c r="C4" s="3" t="s">
        <v>111</v>
      </c>
      <c r="D4" s="3" t="s">
        <v>72</v>
      </c>
      <c r="E4" s="124" t="s">
        <v>107</v>
      </c>
      <c r="F4" s="124"/>
      <c r="G4" s="4"/>
      <c r="H4" s="112" t="s">
        <v>94</v>
      </c>
      <c r="I4" s="112"/>
      <c r="J4" s="4"/>
      <c r="K4" s="123"/>
      <c r="L4" s="123"/>
      <c r="M4" s="11"/>
    </row>
    <row r="5" spans="2:13" ht="12" customHeight="1">
      <c r="B5" s="3" t="s">
        <v>73</v>
      </c>
      <c r="C5" s="3" t="s">
        <v>74</v>
      </c>
      <c r="D5" s="3" t="s">
        <v>75</v>
      </c>
      <c r="E5" s="3"/>
      <c r="F5" s="2">
        <v>1000</v>
      </c>
      <c r="G5" s="3"/>
      <c r="H5" s="3"/>
      <c r="I5" s="31">
        <v>1000</v>
      </c>
      <c r="K5" s="11"/>
      <c r="L5" s="30"/>
      <c r="M5" s="11"/>
    </row>
    <row r="6" spans="1:13" ht="12" customHeight="1">
      <c r="A6" s="6" t="s">
        <v>110</v>
      </c>
      <c r="B6" s="7" t="s">
        <v>67</v>
      </c>
      <c r="C6" s="7" t="s">
        <v>76</v>
      </c>
      <c r="D6" s="7" t="s">
        <v>77</v>
      </c>
      <c r="E6" s="7" t="s">
        <v>78</v>
      </c>
      <c r="F6" s="7" t="s">
        <v>74</v>
      </c>
      <c r="G6" s="7"/>
      <c r="H6" s="7" t="s">
        <v>78</v>
      </c>
      <c r="I6" s="7" t="s">
        <v>74</v>
      </c>
      <c r="K6" s="31"/>
      <c r="L6" s="31"/>
      <c r="M6" s="11"/>
    </row>
    <row r="7" spans="1:13" ht="12" customHeight="1">
      <c r="A7" s="1" t="s">
        <v>79</v>
      </c>
      <c r="B7" s="2">
        <v>15</v>
      </c>
      <c r="C7" s="10">
        <v>55</v>
      </c>
      <c r="D7" s="2">
        <v>825</v>
      </c>
      <c r="E7" s="3">
        <v>0</v>
      </c>
      <c r="F7" s="44">
        <f>$D7*E7/(100-$E7)</f>
        <v>0</v>
      </c>
      <c r="G7" s="3"/>
      <c r="H7" s="3">
        <v>5</v>
      </c>
      <c r="I7" s="44">
        <f>$D7*H7/(100-$H7)</f>
        <v>43.421052631578945</v>
      </c>
      <c r="K7" s="32"/>
      <c r="L7" s="32"/>
      <c r="M7" s="11"/>
    </row>
    <row r="8" spans="1:13" ht="12" customHeight="1">
      <c r="A8" s="1" t="s">
        <v>68</v>
      </c>
      <c r="B8" s="2">
        <v>7</v>
      </c>
      <c r="C8" s="10">
        <v>80</v>
      </c>
      <c r="D8" s="2">
        <v>560</v>
      </c>
      <c r="E8" s="3">
        <v>0</v>
      </c>
      <c r="F8" s="44">
        <f aca="true" t="shared" si="0" ref="F8:F16">$D8*E8/(100-$E8)</f>
        <v>0</v>
      </c>
      <c r="G8" s="3"/>
      <c r="H8" s="3">
        <v>0</v>
      </c>
      <c r="I8" s="44">
        <f aca="true" t="shared" si="1" ref="I8:I15">$D8*H8/(100-$H8)</f>
        <v>0</v>
      </c>
      <c r="K8" s="32"/>
      <c r="L8" s="32"/>
      <c r="M8" s="11"/>
    </row>
    <row r="9" spans="1:13" ht="12" customHeight="1">
      <c r="A9" s="1" t="s">
        <v>82</v>
      </c>
      <c r="B9" s="2">
        <v>25</v>
      </c>
      <c r="C9" s="10">
        <v>90</v>
      </c>
      <c r="D9" s="2">
        <v>2250</v>
      </c>
      <c r="E9" s="3">
        <v>0</v>
      </c>
      <c r="F9" s="44">
        <f t="shared" si="0"/>
        <v>0</v>
      </c>
      <c r="G9" s="3"/>
      <c r="H9" s="3">
        <v>0</v>
      </c>
      <c r="I9" s="44">
        <f t="shared" si="1"/>
        <v>0</v>
      </c>
      <c r="K9" s="32"/>
      <c r="L9" s="32"/>
      <c r="M9" s="11"/>
    </row>
    <row r="10" spans="1:13" ht="12" customHeight="1">
      <c r="A10" s="1" t="s">
        <v>69</v>
      </c>
      <c r="B10" s="2">
        <v>6</v>
      </c>
      <c r="C10" s="10">
        <v>70</v>
      </c>
      <c r="D10" s="2">
        <v>420</v>
      </c>
      <c r="E10" s="3">
        <v>0</v>
      </c>
      <c r="F10" s="44">
        <f t="shared" si="0"/>
        <v>0</v>
      </c>
      <c r="G10" s="3"/>
      <c r="H10" s="3">
        <v>0</v>
      </c>
      <c r="I10" s="44">
        <f t="shared" si="1"/>
        <v>0</v>
      </c>
      <c r="K10" s="32"/>
      <c r="L10" s="32"/>
      <c r="M10" s="11"/>
    </row>
    <row r="11" spans="1:13" ht="12" customHeight="1">
      <c r="A11" s="1" t="s">
        <v>87</v>
      </c>
      <c r="B11" s="2">
        <v>20</v>
      </c>
      <c r="C11" s="10">
        <v>53</v>
      </c>
      <c r="D11" s="2">
        <v>1060</v>
      </c>
      <c r="E11" s="3">
        <v>0</v>
      </c>
      <c r="F11" s="44">
        <f t="shared" si="0"/>
        <v>0</v>
      </c>
      <c r="G11" s="3"/>
      <c r="H11" s="3">
        <v>0</v>
      </c>
      <c r="I11" s="44">
        <f t="shared" si="1"/>
        <v>0</v>
      </c>
      <c r="K11" s="32"/>
      <c r="L11" s="32"/>
      <c r="M11" s="11"/>
    </row>
    <row r="12" spans="1:13" ht="12" customHeight="1">
      <c r="A12" s="1" t="s">
        <v>88</v>
      </c>
      <c r="B12" s="2">
        <v>15</v>
      </c>
      <c r="C12" s="10">
        <v>65</v>
      </c>
      <c r="D12" s="2">
        <v>975</v>
      </c>
      <c r="E12" s="3">
        <v>0</v>
      </c>
      <c r="F12" s="44">
        <f t="shared" si="0"/>
        <v>0</v>
      </c>
      <c r="G12" s="3"/>
      <c r="H12" s="3">
        <v>0</v>
      </c>
      <c r="I12" s="44">
        <f t="shared" si="1"/>
        <v>0</v>
      </c>
      <c r="K12" s="32"/>
      <c r="L12" s="32"/>
      <c r="M12" s="11"/>
    </row>
    <row r="13" spans="1:13" ht="12" customHeight="1">
      <c r="A13" s="1" t="s">
        <v>89</v>
      </c>
      <c r="B13" s="2">
        <v>20</v>
      </c>
      <c r="C13" s="10">
        <v>76</v>
      </c>
      <c r="D13" s="2">
        <v>1520</v>
      </c>
      <c r="E13" s="3">
        <v>0</v>
      </c>
      <c r="F13" s="44">
        <f t="shared" si="0"/>
        <v>0</v>
      </c>
      <c r="G13" s="3"/>
      <c r="H13" s="3">
        <v>0</v>
      </c>
      <c r="I13" s="44">
        <f t="shared" si="1"/>
        <v>0</v>
      </c>
      <c r="K13" s="32"/>
      <c r="L13" s="32"/>
      <c r="M13" s="11"/>
    </row>
    <row r="14" spans="1:13" ht="12" customHeight="1">
      <c r="A14" s="1" t="s">
        <v>130</v>
      </c>
      <c r="B14" s="2">
        <v>5</v>
      </c>
      <c r="C14" s="10">
        <v>70</v>
      </c>
      <c r="D14" s="2">
        <v>350</v>
      </c>
      <c r="E14" s="3">
        <v>0</v>
      </c>
      <c r="F14" s="44">
        <f t="shared" si="0"/>
        <v>0</v>
      </c>
      <c r="G14" s="3"/>
      <c r="H14" s="3" t="s">
        <v>9</v>
      </c>
      <c r="I14" s="44" t="s">
        <v>53</v>
      </c>
      <c r="K14" s="32"/>
      <c r="L14" s="32"/>
      <c r="M14" s="11"/>
    </row>
    <row r="15" spans="1:13" ht="12" customHeight="1">
      <c r="A15" s="1" t="s">
        <v>137</v>
      </c>
      <c r="B15" s="2">
        <v>58</v>
      </c>
      <c r="C15" s="10">
        <v>65</v>
      </c>
      <c r="D15" s="2">
        <v>3770</v>
      </c>
      <c r="E15" s="3">
        <v>0</v>
      </c>
      <c r="F15" s="44">
        <f t="shared" si="0"/>
        <v>0</v>
      </c>
      <c r="G15" s="3"/>
      <c r="H15" s="3">
        <v>0</v>
      </c>
      <c r="I15" s="44">
        <f t="shared" si="1"/>
        <v>0</v>
      </c>
      <c r="K15" s="32"/>
      <c r="L15" s="32"/>
      <c r="M15" s="11"/>
    </row>
    <row r="16" spans="1:13" ht="12" customHeight="1">
      <c r="A16" s="1" t="s">
        <v>131</v>
      </c>
      <c r="B16" s="2">
        <v>30</v>
      </c>
      <c r="C16" s="10">
        <v>33</v>
      </c>
      <c r="D16" s="2">
        <v>990</v>
      </c>
      <c r="E16" s="3">
        <v>0</v>
      </c>
      <c r="F16" s="44">
        <f t="shared" si="0"/>
        <v>0</v>
      </c>
      <c r="G16" s="3"/>
      <c r="H16" s="3" t="s">
        <v>53</v>
      </c>
      <c r="I16" s="44" t="s">
        <v>53</v>
      </c>
      <c r="K16" s="32"/>
      <c r="L16" s="32"/>
      <c r="M16" s="11"/>
    </row>
    <row r="17" spans="1:13" ht="12" customHeight="1">
      <c r="A17" s="1" t="s">
        <v>132</v>
      </c>
      <c r="B17" s="2" t="s">
        <v>10</v>
      </c>
      <c r="C17" s="2" t="s">
        <v>52</v>
      </c>
      <c r="D17" s="2" t="s">
        <v>52</v>
      </c>
      <c r="E17" s="3">
        <v>0</v>
      </c>
      <c r="F17" s="44">
        <v>0</v>
      </c>
      <c r="G17" s="3"/>
      <c r="H17" s="3">
        <v>0</v>
      </c>
      <c r="I17" s="44">
        <v>0</v>
      </c>
      <c r="K17" s="32"/>
      <c r="L17" s="32"/>
      <c r="M17" s="11"/>
    </row>
    <row r="18" spans="1:13" ht="12" customHeight="1">
      <c r="A18" s="1" t="s">
        <v>133</v>
      </c>
      <c r="B18" s="2" t="s">
        <v>52</v>
      </c>
      <c r="C18" s="2" t="s">
        <v>52</v>
      </c>
      <c r="D18" s="2" t="s">
        <v>52</v>
      </c>
      <c r="E18" s="3">
        <v>0</v>
      </c>
      <c r="F18" s="44">
        <v>0</v>
      </c>
      <c r="G18" s="3"/>
      <c r="H18" s="3">
        <v>5</v>
      </c>
      <c r="I18" s="44" t="s">
        <v>52</v>
      </c>
      <c r="K18" s="32"/>
      <c r="L18" s="32"/>
      <c r="M18" s="11"/>
    </row>
    <row r="19" spans="1:13" ht="12" customHeight="1">
      <c r="A19" s="1" t="s">
        <v>70</v>
      </c>
      <c r="B19" s="2">
        <v>28</v>
      </c>
      <c r="C19" s="10">
        <v>65</v>
      </c>
      <c r="D19" s="2">
        <v>1820</v>
      </c>
      <c r="E19" s="31" t="s">
        <v>12</v>
      </c>
      <c r="F19" s="31" t="s">
        <v>54</v>
      </c>
      <c r="G19" s="3"/>
      <c r="H19" s="31" t="s">
        <v>54</v>
      </c>
      <c r="I19" s="31" t="s">
        <v>54</v>
      </c>
      <c r="K19" s="32"/>
      <c r="L19" s="32"/>
      <c r="M19" s="11"/>
    </row>
    <row r="20" spans="1:13" ht="12" customHeight="1">
      <c r="A20" s="1" t="s">
        <v>134</v>
      </c>
      <c r="B20" s="2">
        <v>35</v>
      </c>
      <c r="C20" s="10">
        <v>60</v>
      </c>
      <c r="D20" s="2">
        <v>2100</v>
      </c>
      <c r="E20" s="3" t="s">
        <v>53</v>
      </c>
      <c r="F20" s="44" t="s">
        <v>53</v>
      </c>
      <c r="G20" s="3"/>
      <c r="H20" s="3" t="s">
        <v>53</v>
      </c>
      <c r="I20" s="44" t="s">
        <v>53</v>
      </c>
      <c r="K20" s="32"/>
      <c r="L20" s="32"/>
      <c r="M20" s="11"/>
    </row>
    <row r="21" spans="1:13" ht="12" customHeight="1">
      <c r="A21" s="1" t="s">
        <v>135</v>
      </c>
      <c r="B21" s="2">
        <v>135</v>
      </c>
      <c r="C21" s="10">
        <v>62</v>
      </c>
      <c r="D21" s="2">
        <v>8370</v>
      </c>
      <c r="E21" s="3">
        <v>0</v>
      </c>
      <c r="F21" s="44">
        <f aca="true" t="shared" si="2" ref="F21:F31">$D21*E21/(100-$E21)</f>
        <v>0</v>
      </c>
      <c r="G21" s="3"/>
      <c r="H21" s="3" t="s">
        <v>53</v>
      </c>
      <c r="I21" s="44" t="s">
        <v>53</v>
      </c>
      <c r="K21" s="32"/>
      <c r="L21" s="32"/>
      <c r="M21" s="11"/>
    </row>
    <row r="22" spans="1:13" ht="12" customHeight="1">
      <c r="A22" s="1" t="s">
        <v>138</v>
      </c>
      <c r="B22" s="2" t="s">
        <v>52</v>
      </c>
      <c r="C22" s="2" t="s">
        <v>52</v>
      </c>
      <c r="D22" s="2" t="s">
        <v>52</v>
      </c>
      <c r="E22" s="3">
        <v>0</v>
      </c>
      <c r="F22" s="44">
        <v>0</v>
      </c>
      <c r="G22" s="3"/>
      <c r="H22" s="3">
        <v>0</v>
      </c>
      <c r="I22" s="44">
        <v>0</v>
      </c>
      <c r="K22" s="32"/>
      <c r="L22" s="32"/>
      <c r="M22" s="11"/>
    </row>
    <row r="23" spans="1:13" ht="12" customHeight="1">
      <c r="A23" s="1" t="s">
        <v>136</v>
      </c>
      <c r="B23" s="2">
        <v>8</v>
      </c>
      <c r="C23" s="10">
        <v>52</v>
      </c>
      <c r="D23" s="2">
        <v>416</v>
      </c>
      <c r="E23" s="3">
        <v>0</v>
      </c>
      <c r="F23" s="44">
        <f t="shared" si="2"/>
        <v>0</v>
      </c>
      <c r="G23" s="3"/>
      <c r="H23" s="3" t="s">
        <v>53</v>
      </c>
      <c r="I23" s="44" t="s">
        <v>53</v>
      </c>
      <c r="K23" s="32"/>
      <c r="L23" s="32"/>
      <c r="M23" s="11"/>
    </row>
    <row r="24" spans="1:13" ht="12" customHeight="1">
      <c r="A24" s="1" t="s">
        <v>139</v>
      </c>
      <c r="B24" s="2">
        <v>18</v>
      </c>
      <c r="C24" s="10">
        <v>45</v>
      </c>
      <c r="D24" s="2">
        <v>810</v>
      </c>
      <c r="E24" s="3">
        <v>0</v>
      </c>
      <c r="F24" s="44">
        <f t="shared" si="2"/>
        <v>0</v>
      </c>
      <c r="G24" s="3"/>
      <c r="H24" s="3">
        <v>0</v>
      </c>
      <c r="I24" s="44">
        <f>$D24*H24/(100-$H24)</f>
        <v>0</v>
      </c>
      <c r="K24" s="32"/>
      <c r="L24" s="32"/>
      <c r="M24" s="11"/>
    </row>
    <row r="25" spans="1:13" ht="12" customHeight="1">
      <c r="A25" s="1" t="s">
        <v>141</v>
      </c>
      <c r="B25" s="2">
        <v>18</v>
      </c>
      <c r="C25" s="10">
        <v>57</v>
      </c>
      <c r="D25" s="2">
        <v>1026</v>
      </c>
      <c r="E25" s="3">
        <v>0</v>
      </c>
      <c r="F25" s="44">
        <f t="shared" si="2"/>
        <v>0</v>
      </c>
      <c r="G25" s="3"/>
      <c r="H25" s="3" t="s">
        <v>53</v>
      </c>
      <c r="I25" s="44" t="s">
        <v>53</v>
      </c>
      <c r="K25" s="32"/>
      <c r="L25" s="32"/>
      <c r="M25" s="11"/>
    </row>
    <row r="26" spans="1:13" ht="12" customHeight="1">
      <c r="A26" s="1" t="s">
        <v>142</v>
      </c>
      <c r="B26" s="2">
        <v>50</v>
      </c>
      <c r="C26" s="10">
        <v>65</v>
      </c>
      <c r="D26" s="2">
        <v>3250</v>
      </c>
      <c r="E26" s="3" t="s">
        <v>53</v>
      </c>
      <c r="F26" s="44" t="s">
        <v>53</v>
      </c>
      <c r="G26" s="3"/>
      <c r="H26" s="3">
        <v>1</v>
      </c>
      <c r="I26" s="44">
        <f>$D26*H26/(100-$H26)</f>
        <v>32.82828282828283</v>
      </c>
      <c r="K26" s="32"/>
      <c r="L26" s="32"/>
      <c r="M26" s="11"/>
    </row>
    <row r="27" spans="1:13" ht="12" customHeight="1">
      <c r="A27" s="1" t="s">
        <v>143</v>
      </c>
      <c r="B27" s="2">
        <v>13</v>
      </c>
      <c r="C27" s="10">
        <v>75</v>
      </c>
      <c r="D27" s="2">
        <v>975</v>
      </c>
      <c r="E27" s="3">
        <v>0</v>
      </c>
      <c r="F27" s="44">
        <f t="shared" si="2"/>
        <v>0</v>
      </c>
      <c r="G27" s="3"/>
      <c r="H27" s="3">
        <v>1</v>
      </c>
      <c r="I27" s="44">
        <f>$D27*H27/(100-$H27)</f>
        <v>9.848484848484848</v>
      </c>
      <c r="J27" s="34"/>
      <c r="K27" s="32"/>
      <c r="L27" s="32"/>
      <c r="M27" s="11"/>
    </row>
    <row r="28" spans="1:13" ht="12" customHeight="1">
      <c r="A28" s="1" t="s">
        <v>28</v>
      </c>
      <c r="B28" s="2">
        <v>110</v>
      </c>
      <c r="C28" s="10">
        <v>62</v>
      </c>
      <c r="D28" s="2">
        <v>6820</v>
      </c>
      <c r="E28" s="3">
        <v>0</v>
      </c>
      <c r="F28" s="44">
        <f t="shared" si="2"/>
        <v>0</v>
      </c>
      <c r="G28" s="3"/>
      <c r="H28" s="3" t="s">
        <v>53</v>
      </c>
      <c r="I28" s="44" t="s">
        <v>53</v>
      </c>
      <c r="K28" s="32"/>
      <c r="L28" s="32"/>
      <c r="M28" s="11"/>
    </row>
    <row r="29" spans="1:13" ht="12" customHeight="1">
      <c r="A29" s="1" t="s">
        <v>29</v>
      </c>
      <c r="B29" s="2">
        <v>46</v>
      </c>
      <c r="C29" s="10">
        <v>56</v>
      </c>
      <c r="D29" s="2">
        <v>2576</v>
      </c>
      <c r="E29" s="3">
        <v>0</v>
      </c>
      <c r="F29" s="44">
        <f t="shared" si="2"/>
        <v>0</v>
      </c>
      <c r="G29" s="3"/>
      <c r="H29" s="3" t="s">
        <v>53</v>
      </c>
      <c r="I29" s="44" t="s">
        <v>53</v>
      </c>
      <c r="K29" s="32"/>
      <c r="L29" s="32"/>
      <c r="M29" s="11"/>
    </row>
    <row r="30" spans="1:13" ht="12" customHeight="1">
      <c r="A30" s="1" t="s">
        <v>30</v>
      </c>
      <c r="B30" s="2">
        <v>10</v>
      </c>
      <c r="C30" s="10">
        <v>45</v>
      </c>
      <c r="D30" s="2">
        <v>450</v>
      </c>
      <c r="E30" s="3">
        <v>0</v>
      </c>
      <c r="F30" s="44">
        <f t="shared" si="2"/>
        <v>0</v>
      </c>
      <c r="G30" s="3"/>
      <c r="H30" s="3" t="s">
        <v>53</v>
      </c>
      <c r="I30" s="44" t="s">
        <v>53</v>
      </c>
      <c r="K30" s="32"/>
      <c r="L30" s="32"/>
      <c r="M30" s="11"/>
    </row>
    <row r="31" spans="1:13" ht="12" customHeight="1">
      <c r="A31" s="1" t="s">
        <v>31</v>
      </c>
      <c r="B31" s="2">
        <v>19</v>
      </c>
      <c r="C31" s="10">
        <v>95</v>
      </c>
      <c r="D31" s="2">
        <v>1805</v>
      </c>
      <c r="E31" s="3">
        <v>0</v>
      </c>
      <c r="F31" s="44">
        <f t="shared" si="2"/>
        <v>0</v>
      </c>
      <c r="G31" s="3"/>
      <c r="H31" s="3">
        <v>0</v>
      </c>
      <c r="I31" s="44">
        <f>$D31*H31/(100-$H31)</f>
        <v>0</v>
      </c>
      <c r="K31" s="32"/>
      <c r="L31" s="32"/>
      <c r="M31" s="11"/>
    </row>
    <row r="32" spans="1:13" ht="12" customHeight="1">
      <c r="A32" s="1" t="s">
        <v>32</v>
      </c>
      <c r="B32" s="2">
        <v>65</v>
      </c>
      <c r="C32" s="10">
        <v>61</v>
      </c>
      <c r="D32" s="2">
        <v>3965</v>
      </c>
      <c r="E32" s="3" t="s">
        <v>54</v>
      </c>
      <c r="F32" s="31" t="s">
        <v>54</v>
      </c>
      <c r="G32" s="3"/>
      <c r="H32" s="3" t="s">
        <v>54</v>
      </c>
      <c r="I32" s="31" t="s">
        <v>54</v>
      </c>
      <c r="K32" s="32"/>
      <c r="L32" s="32"/>
      <c r="M32" s="11"/>
    </row>
    <row r="33" spans="1:13" ht="12" customHeight="1">
      <c r="A33" s="1" t="s">
        <v>33</v>
      </c>
      <c r="B33" s="2">
        <v>15</v>
      </c>
      <c r="C33" s="10">
        <v>54</v>
      </c>
      <c r="D33" s="2">
        <v>810</v>
      </c>
      <c r="E33" s="3">
        <v>0</v>
      </c>
      <c r="F33" s="44">
        <f>$D33*E33/(100-$E33)</f>
        <v>0</v>
      </c>
      <c r="G33" s="3"/>
      <c r="H33" s="3">
        <v>1</v>
      </c>
      <c r="I33" s="44">
        <f>$D33*H33/(100-$H33)</f>
        <v>8.181818181818182</v>
      </c>
      <c r="K33" s="32"/>
      <c r="L33" s="32"/>
      <c r="M33" s="11"/>
    </row>
    <row r="34" spans="1:13" ht="12" customHeight="1">
      <c r="A34" s="1" t="s">
        <v>34</v>
      </c>
      <c r="B34" s="2">
        <v>50</v>
      </c>
      <c r="C34" s="10">
        <v>68</v>
      </c>
      <c r="D34" s="2">
        <v>3400</v>
      </c>
      <c r="E34" s="3" t="s">
        <v>53</v>
      </c>
      <c r="F34" s="44" t="s">
        <v>53</v>
      </c>
      <c r="G34" s="3"/>
      <c r="H34" s="3" t="s">
        <v>53</v>
      </c>
      <c r="I34" s="44" t="s">
        <v>53</v>
      </c>
      <c r="K34" s="32"/>
      <c r="L34" s="32"/>
      <c r="M34" s="11"/>
    </row>
    <row r="35" spans="1:13" ht="12" customHeight="1">
      <c r="A35" s="1" t="s">
        <v>35</v>
      </c>
      <c r="B35" s="2" t="s">
        <v>52</v>
      </c>
      <c r="C35" s="2" t="s">
        <v>52</v>
      </c>
      <c r="D35" s="2" t="s">
        <v>52</v>
      </c>
      <c r="E35" s="3">
        <v>0</v>
      </c>
      <c r="F35" s="44">
        <v>0</v>
      </c>
      <c r="G35" s="3"/>
      <c r="H35" s="3">
        <v>0</v>
      </c>
      <c r="I35" s="44">
        <v>0</v>
      </c>
      <c r="K35" s="32"/>
      <c r="L35" s="32"/>
      <c r="M35" s="11"/>
    </row>
    <row r="36" spans="1:13" ht="12" customHeight="1">
      <c r="A36" s="1" t="s">
        <v>36</v>
      </c>
      <c r="B36" s="2">
        <v>75</v>
      </c>
      <c r="C36" s="10">
        <v>49</v>
      </c>
      <c r="D36" s="2">
        <v>3675</v>
      </c>
      <c r="E36" s="3" t="s">
        <v>53</v>
      </c>
      <c r="F36" s="44" t="s">
        <v>53</v>
      </c>
      <c r="G36" s="3"/>
      <c r="H36" s="3" t="s">
        <v>53</v>
      </c>
      <c r="I36" s="44" t="s">
        <v>53</v>
      </c>
      <c r="K36" s="32"/>
      <c r="L36" s="32"/>
      <c r="M36" s="11"/>
    </row>
    <row r="37" spans="1:13" ht="12" customHeight="1">
      <c r="A37" s="1" t="s">
        <v>95</v>
      </c>
      <c r="B37" s="2">
        <v>3</v>
      </c>
      <c r="C37" s="10">
        <v>76</v>
      </c>
      <c r="D37" s="2">
        <v>228</v>
      </c>
      <c r="E37" s="3" t="s">
        <v>54</v>
      </c>
      <c r="F37" s="31" t="s">
        <v>54</v>
      </c>
      <c r="G37" s="3"/>
      <c r="H37" s="3" t="s">
        <v>54</v>
      </c>
      <c r="I37" s="31" t="s">
        <v>54</v>
      </c>
      <c r="K37" s="32"/>
      <c r="L37" s="32"/>
      <c r="M37" s="11"/>
    </row>
    <row r="38" spans="1:13" ht="12" customHeight="1">
      <c r="A38" s="1" t="s">
        <v>103</v>
      </c>
      <c r="B38" s="2">
        <v>4</v>
      </c>
      <c r="C38" s="10">
        <v>75</v>
      </c>
      <c r="D38" s="2">
        <v>300</v>
      </c>
      <c r="E38" s="3">
        <v>0</v>
      </c>
      <c r="F38" s="44">
        <f>$D38*E38/(100-$E38)</f>
        <v>0</v>
      </c>
      <c r="G38" s="3"/>
      <c r="H38" s="3" t="s">
        <v>53</v>
      </c>
      <c r="I38" s="44" t="s">
        <v>53</v>
      </c>
      <c r="K38" s="32"/>
      <c r="L38" s="32"/>
      <c r="M38" s="11"/>
    </row>
    <row r="39" spans="1:13" ht="12" customHeight="1">
      <c r="A39" s="1" t="s">
        <v>38</v>
      </c>
      <c r="B39" s="2">
        <v>6</v>
      </c>
      <c r="C39" s="10">
        <v>82</v>
      </c>
      <c r="D39" s="2">
        <v>492</v>
      </c>
      <c r="E39" s="3" t="s">
        <v>53</v>
      </c>
      <c r="F39" s="44" t="s">
        <v>53</v>
      </c>
      <c r="G39" s="3"/>
      <c r="H39" s="3">
        <v>0</v>
      </c>
      <c r="I39" s="44">
        <f>$D39*H39/(100-$H39)</f>
        <v>0</v>
      </c>
      <c r="K39" s="32"/>
      <c r="L39" s="32"/>
      <c r="M39" s="11"/>
    </row>
    <row r="40" spans="1:13" ht="12" customHeight="1">
      <c r="A40" s="11" t="s">
        <v>40</v>
      </c>
      <c r="B40" s="2">
        <v>130</v>
      </c>
      <c r="C40" s="10">
        <v>60</v>
      </c>
      <c r="D40" s="2">
        <v>7800</v>
      </c>
      <c r="E40" s="3">
        <v>0</v>
      </c>
      <c r="F40" s="44">
        <f>$D40*E40/(100-$E40)</f>
        <v>0</v>
      </c>
      <c r="G40" s="3"/>
      <c r="H40" s="3" t="s">
        <v>53</v>
      </c>
      <c r="I40" s="44" t="s">
        <v>53</v>
      </c>
      <c r="K40" s="32"/>
      <c r="L40" s="32"/>
      <c r="M40" s="11"/>
    </row>
    <row r="41" spans="1:13" ht="12" customHeight="1">
      <c r="A41" s="6" t="s">
        <v>96</v>
      </c>
      <c r="B41" s="51">
        <v>6</v>
      </c>
      <c r="C41" s="38">
        <v>36</v>
      </c>
      <c r="D41" s="51">
        <v>216</v>
      </c>
      <c r="E41" s="7" t="s">
        <v>54</v>
      </c>
      <c r="F41" s="7" t="s">
        <v>54</v>
      </c>
      <c r="G41" s="7"/>
      <c r="H41" s="7" t="s">
        <v>54</v>
      </c>
      <c r="I41" s="7" t="s">
        <v>54</v>
      </c>
      <c r="K41" s="32"/>
      <c r="L41" s="32"/>
      <c r="M41" s="11"/>
    </row>
    <row r="42" spans="1:13" ht="12" customHeight="1">
      <c r="A42" s="11" t="s">
        <v>42</v>
      </c>
      <c r="B42" s="50"/>
      <c r="C42" s="25"/>
      <c r="D42" s="50"/>
      <c r="E42" s="54" t="s">
        <v>53</v>
      </c>
      <c r="F42" s="31"/>
      <c r="G42" s="31"/>
      <c r="H42" s="25">
        <f>I43/$D43*100</f>
        <v>0.14725671387318007</v>
      </c>
      <c r="I42" s="31"/>
      <c r="J42" s="11"/>
      <c r="K42" s="33"/>
      <c r="L42" s="33"/>
      <c r="M42" s="11"/>
    </row>
    <row r="43" spans="1:13" ht="12" customHeight="1">
      <c r="A43" s="6" t="s">
        <v>15</v>
      </c>
      <c r="B43" s="51">
        <v>1045</v>
      </c>
      <c r="C43" s="38">
        <v>61.3</v>
      </c>
      <c r="D43" s="51">
        <v>64024</v>
      </c>
      <c r="E43" s="29"/>
      <c r="F43" s="12">
        <f>SUM(F7:F40)</f>
        <v>0</v>
      </c>
      <c r="G43" s="7"/>
      <c r="H43" s="38"/>
      <c r="I43" s="12">
        <f>SUM(I7:I40)</f>
        <v>94.27963849016481</v>
      </c>
      <c r="J43" s="11"/>
      <c r="K43" s="33"/>
      <c r="L43" s="33"/>
      <c r="M43" s="11"/>
    </row>
    <row r="44" spans="1:12" ht="15.75" customHeight="1">
      <c r="A44" s="67" t="s">
        <v>16</v>
      </c>
      <c r="B44" s="64"/>
      <c r="C44" s="70"/>
      <c r="D44" s="71"/>
      <c r="E44" s="64"/>
      <c r="F44" s="64"/>
      <c r="G44" s="64"/>
      <c r="H44" s="64"/>
      <c r="I44" s="64"/>
      <c r="K44" s="11"/>
      <c r="L44" s="11"/>
    </row>
    <row r="45" spans="1:12" ht="15.75" customHeight="1">
      <c r="A45" s="67" t="s">
        <v>11</v>
      </c>
      <c r="B45" s="64"/>
      <c r="C45" s="70"/>
      <c r="D45" s="71"/>
      <c r="E45" s="64"/>
      <c r="F45" s="64"/>
      <c r="G45" s="64"/>
      <c r="H45" s="64"/>
      <c r="I45" s="64"/>
      <c r="K45" s="11"/>
      <c r="L45" s="11"/>
    </row>
    <row r="46" spans="1:12" ht="12" customHeight="1">
      <c r="A46" s="67" t="s">
        <v>13</v>
      </c>
      <c r="B46" s="70"/>
      <c r="C46" s="70"/>
      <c r="D46" s="70"/>
      <c r="E46" s="64"/>
      <c r="F46" s="64"/>
      <c r="G46" s="64"/>
      <c r="H46" s="64"/>
      <c r="I46" s="64"/>
      <c r="J46" s="35"/>
      <c r="K46" s="11"/>
      <c r="L46" s="11"/>
    </row>
    <row r="47" spans="1:9" ht="12.75">
      <c r="A47" s="67" t="s">
        <v>17</v>
      </c>
      <c r="B47" s="64"/>
      <c r="C47" s="64"/>
      <c r="D47" s="64"/>
      <c r="E47" s="64"/>
      <c r="F47" s="64"/>
      <c r="G47" s="64"/>
      <c r="H47" s="64"/>
      <c r="I47" s="64"/>
    </row>
  </sheetData>
  <sheetProtection/>
  <mergeCells count="5">
    <mergeCell ref="K4:L4"/>
    <mergeCell ref="E4:F4"/>
    <mergeCell ref="H4:I4"/>
    <mergeCell ref="E3:I3"/>
    <mergeCell ref="A1:I1"/>
  </mergeCells>
  <printOptions horizontalCentered="1"/>
  <pageMargins left="0.25" right="0.25" top="0.25" bottom="0.25" header="0.5" footer="0.5"/>
  <pageSetup orientation="landscape"/>
</worksheet>
</file>

<file path=xl/worksheets/sheet5.xml><?xml version="1.0" encoding="utf-8"?>
<worksheet xmlns="http://schemas.openxmlformats.org/spreadsheetml/2006/main" xmlns:r="http://schemas.openxmlformats.org/officeDocument/2006/relationships">
  <dimension ref="A1:L41"/>
  <sheetViews>
    <sheetView zoomScale="125" zoomScaleNormal="125" workbookViewId="0" topLeftCell="A1">
      <selection activeCell="A1" sqref="A1:L1"/>
    </sheetView>
  </sheetViews>
  <sheetFormatPr defaultColWidth="11.00390625" defaultRowHeight="12.75"/>
  <cols>
    <col min="1" max="1" width="11.00390625" style="1" customWidth="1"/>
    <col min="2" max="3" width="9.00390625" style="1" customWidth="1"/>
    <col min="4" max="4" width="10.125" style="1" customWidth="1"/>
    <col min="5" max="6" width="9.00390625" style="1" customWidth="1"/>
    <col min="7" max="7" width="0.875" style="1" customWidth="1"/>
    <col min="8" max="9" width="9.00390625" style="1" customWidth="1"/>
    <col min="10" max="10" width="0.875" style="1" customWidth="1"/>
    <col min="11" max="11" width="9.00390625" style="1" customWidth="1"/>
    <col min="12" max="12" width="9.00390625" style="35" customWidth="1"/>
    <col min="13" max="16384" width="10.75390625" style="1" customWidth="1"/>
  </cols>
  <sheetData>
    <row r="1" spans="1:12" ht="12" customHeight="1">
      <c r="A1" s="126" t="s">
        <v>49</v>
      </c>
      <c r="B1" s="126"/>
      <c r="C1" s="126"/>
      <c r="D1" s="126"/>
      <c r="E1" s="126"/>
      <c r="F1" s="126"/>
      <c r="G1" s="126"/>
      <c r="H1" s="126"/>
      <c r="I1" s="126"/>
      <c r="J1" s="126"/>
      <c r="K1" s="126"/>
      <c r="L1" s="126"/>
    </row>
    <row r="2" spans="1:12" ht="4.5" customHeight="1">
      <c r="A2" s="6"/>
      <c r="B2" s="6"/>
      <c r="C2" s="6"/>
      <c r="D2" s="6"/>
      <c r="E2" s="6"/>
      <c r="F2" s="6"/>
      <c r="G2" s="6"/>
      <c r="H2" s="6"/>
      <c r="I2" s="6"/>
      <c r="J2" s="6"/>
      <c r="K2" s="6"/>
      <c r="L2" s="36"/>
    </row>
    <row r="3" spans="5:12" ht="12" customHeight="1">
      <c r="E3" s="127" t="s">
        <v>106</v>
      </c>
      <c r="F3" s="127"/>
      <c r="G3" s="127"/>
      <c r="H3" s="127"/>
      <c r="I3" s="127"/>
      <c r="J3" s="127"/>
      <c r="K3" s="127"/>
      <c r="L3" s="127"/>
    </row>
    <row r="4" spans="2:12" ht="12" customHeight="1">
      <c r="B4" s="2">
        <v>1000</v>
      </c>
      <c r="C4" s="3" t="s">
        <v>111</v>
      </c>
      <c r="D4" s="3" t="s">
        <v>72</v>
      </c>
      <c r="E4" s="124" t="s">
        <v>98</v>
      </c>
      <c r="F4" s="124"/>
      <c r="G4" s="4"/>
      <c r="H4" s="124" t="s">
        <v>123</v>
      </c>
      <c r="I4" s="124"/>
      <c r="J4" s="4"/>
      <c r="K4" s="124" t="s">
        <v>71</v>
      </c>
      <c r="L4" s="124"/>
    </row>
    <row r="5" spans="2:12" ht="12" customHeight="1">
      <c r="B5" s="3" t="s">
        <v>73</v>
      </c>
      <c r="C5" s="3" t="s">
        <v>74</v>
      </c>
      <c r="D5" s="3" t="s">
        <v>75</v>
      </c>
      <c r="E5" s="3"/>
      <c r="F5" s="2">
        <v>1000</v>
      </c>
      <c r="G5" s="2"/>
      <c r="H5" s="3"/>
      <c r="I5" s="2">
        <v>1000</v>
      </c>
      <c r="J5" s="2"/>
      <c r="K5" s="48"/>
      <c r="L5" s="2">
        <v>1000</v>
      </c>
    </row>
    <row r="6" spans="1:12" ht="12" customHeight="1">
      <c r="A6" s="6" t="s">
        <v>110</v>
      </c>
      <c r="B6" s="7" t="s">
        <v>66</v>
      </c>
      <c r="C6" s="7" t="s">
        <v>76</v>
      </c>
      <c r="D6" s="7" t="s">
        <v>77</v>
      </c>
      <c r="E6" s="7" t="s">
        <v>78</v>
      </c>
      <c r="F6" s="7" t="s">
        <v>74</v>
      </c>
      <c r="G6" s="7"/>
      <c r="H6" s="7" t="s">
        <v>78</v>
      </c>
      <c r="I6" s="7" t="s">
        <v>74</v>
      </c>
      <c r="J6" s="7"/>
      <c r="K6" s="49" t="s">
        <v>78</v>
      </c>
      <c r="L6" s="7" t="s">
        <v>74</v>
      </c>
    </row>
    <row r="7" spans="1:12" ht="12" customHeight="1">
      <c r="A7" s="11" t="s">
        <v>79</v>
      </c>
      <c r="B7" s="31" t="s">
        <v>18</v>
      </c>
      <c r="C7" s="31" t="s">
        <v>52</v>
      </c>
      <c r="D7" s="31" t="s">
        <v>52</v>
      </c>
      <c r="E7" s="31">
        <v>0</v>
      </c>
      <c r="F7" s="50">
        <v>0</v>
      </c>
      <c r="G7" s="31"/>
      <c r="H7" s="31">
        <v>0</v>
      </c>
      <c r="I7" s="44" t="s">
        <v>52</v>
      </c>
      <c r="J7" s="31"/>
      <c r="K7" s="25">
        <v>0</v>
      </c>
      <c r="L7" s="44" t="s">
        <v>52</v>
      </c>
    </row>
    <row r="8" spans="1:12" ht="12" customHeight="1">
      <c r="A8" s="11" t="s">
        <v>124</v>
      </c>
      <c r="B8" s="2">
        <v>47</v>
      </c>
      <c r="C8" s="3">
        <v>105</v>
      </c>
      <c r="D8" s="2">
        <v>4935</v>
      </c>
      <c r="E8" s="3" t="s">
        <v>21</v>
      </c>
      <c r="F8" s="2" t="s">
        <v>54</v>
      </c>
      <c r="G8" s="3"/>
      <c r="H8" s="3" t="s">
        <v>54</v>
      </c>
      <c r="I8" s="3" t="s">
        <v>54</v>
      </c>
      <c r="J8" s="3"/>
      <c r="K8" s="3" t="s">
        <v>54</v>
      </c>
      <c r="L8" s="3" t="s">
        <v>54</v>
      </c>
    </row>
    <row r="9" spans="1:12" ht="12" customHeight="1">
      <c r="A9" s="1" t="s">
        <v>82</v>
      </c>
      <c r="B9" s="2">
        <v>80</v>
      </c>
      <c r="C9" s="3">
        <v>55</v>
      </c>
      <c r="D9" s="2">
        <v>4400</v>
      </c>
      <c r="E9" s="3">
        <v>0</v>
      </c>
      <c r="F9" s="2">
        <v>0</v>
      </c>
      <c r="G9" s="3"/>
      <c r="H9" s="3" t="s">
        <v>23</v>
      </c>
      <c r="I9" s="44" t="s">
        <v>53</v>
      </c>
      <c r="J9" s="3"/>
      <c r="K9" s="3" t="s">
        <v>53</v>
      </c>
      <c r="L9" s="44" t="s">
        <v>53</v>
      </c>
    </row>
    <row r="10" spans="1:12" ht="12" customHeight="1">
      <c r="A10" s="1" t="s">
        <v>85</v>
      </c>
      <c r="B10" s="2">
        <v>55</v>
      </c>
      <c r="C10" s="3">
        <v>123</v>
      </c>
      <c r="D10" s="2">
        <v>6765</v>
      </c>
      <c r="E10" s="3">
        <v>0</v>
      </c>
      <c r="F10" s="2">
        <v>0</v>
      </c>
      <c r="G10" s="3"/>
      <c r="H10" s="3">
        <v>0</v>
      </c>
      <c r="I10" s="44">
        <f aca="true" t="shared" si="0" ref="I10:I30">$D10*H10/(100-$H10)</f>
        <v>0</v>
      </c>
      <c r="J10" s="3"/>
      <c r="K10" s="3">
        <v>0</v>
      </c>
      <c r="L10" s="44">
        <f aca="true" t="shared" si="1" ref="L10:L31">$D10*K10/(100-$K10)</f>
        <v>0</v>
      </c>
    </row>
    <row r="11" spans="1:12" ht="12" customHeight="1">
      <c r="A11" s="1" t="s">
        <v>45</v>
      </c>
      <c r="B11" s="2">
        <v>34</v>
      </c>
      <c r="C11" s="3">
        <v>84</v>
      </c>
      <c r="D11" s="2">
        <v>2856</v>
      </c>
      <c r="E11" s="3">
        <v>0</v>
      </c>
      <c r="F11" s="2">
        <v>0</v>
      </c>
      <c r="G11" s="3"/>
      <c r="H11" s="3" t="s">
        <v>53</v>
      </c>
      <c r="I11" s="44" t="s">
        <v>53</v>
      </c>
      <c r="J11" s="3"/>
      <c r="K11" s="3">
        <v>0</v>
      </c>
      <c r="L11" s="44">
        <f t="shared" si="1"/>
        <v>0</v>
      </c>
    </row>
    <row r="12" spans="1:12" ht="12" customHeight="1">
      <c r="A12" s="1" t="s">
        <v>88</v>
      </c>
      <c r="B12" s="2">
        <v>590</v>
      </c>
      <c r="C12" s="3">
        <v>91</v>
      </c>
      <c r="D12" s="2">
        <v>53690</v>
      </c>
      <c r="E12" s="3">
        <v>1</v>
      </c>
      <c r="F12" s="44">
        <f>$D12*E12/(100-$E12)</f>
        <v>542.3232323232323</v>
      </c>
      <c r="G12" s="3"/>
      <c r="H12" s="3">
        <v>0</v>
      </c>
      <c r="I12" s="44">
        <f t="shared" si="0"/>
        <v>0</v>
      </c>
      <c r="J12" s="3"/>
      <c r="K12" s="3">
        <v>0</v>
      </c>
      <c r="L12" s="44">
        <f t="shared" si="1"/>
        <v>0</v>
      </c>
    </row>
    <row r="13" spans="1:12" ht="12" customHeight="1">
      <c r="A13" s="1" t="s">
        <v>131</v>
      </c>
      <c r="B13" s="2">
        <v>7</v>
      </c>
      <c r="C13" s="3">
        <v>59</v>
      </c>
      <c r="D13" s="2">
        <v>413</v>
      </c>
      <c r="E13" s="3">
        <v>0</v>
      </c>
      <c r="F13" s="2">
        <v>0</v>
      </c>
      <c r="G13" s="3"/>
      <c r="H13" s="3">
        <v>0</v>
      </c>
      <c r="I13" s="44">
        <f t="shared" si="0"/>
        <v>0</v>
      </c>
      <c r="J13" s="3"/>
      <c r="K13" s="3">
        <v>0</v>
      </c>
      <c r="L13" s="44">
        <f t="shared" si="1"/>
        <v>0</v>
      </c>
    </row>
    <row r="14" spans="1:12" ht="12" customHeight="1">
      <c r="A14" s="1" t="s">
        <v>132</v>
      </c>
      <c r="B14" s="2" t="s">
        <v>52</v>
      </c>
      <c r="C14" s="2" t="s">
        <v>52</v>
      </c>
      <c r="D14" s="2" t="s">
        <v>52</v>
      </c>
      <c r="E14" s="3">
        <v>0</v>
      </c>
      <c r="F14" s="2">
        <v>0</v>
      </c>
      <c r="G14" s="3"/>
      <c r="H14" s="3">
        <v>0</v>
      </c>
      <c r="I14" s="44" t="s">
        <v>52</v>
      </c>
      <c r="J14" s="3"/>
      <c r="K14" s="3">
        <v>0</v>
      </c>
      <c r="L14" s="44" t="s">
        <v>52</v>
      </c>
    </row>
    <row r="15" spans="1:12" ht="12" customHeight="1">
      <c r="A15" s="1" t="s">
        <v>125</v>
      </c>
      <c r="B15" s="2">
        <v>16</v>
      </c>
      <c r="C15" s="3">
        <v>60</v>
      </c>
      <c r="D15" s="2">
        <v>960</v>
      </c>
      <c r="E15" s="3" t="s">
        <v>54</v>
      </c>
      <c r="F15" s="2" t="s">
        <v>54</v>
      </c>
      <c r="G15" s="3"/>
      <c r="H15" s="3" t="s">
        <v>54</v>
      </c>
      <c r="I15" s="3" t="s">
        <v>54</v>
      </c>
      <c r="J15" s="3"/>
      <c r="K15" s="3" t="s">
        <v>54</v>
      </c>
      <c r="L15" s="3" t="s">
        <v>54</v>
      </c>
    </row>
    <row r="16" spans="1:12" ht="12" customHeight="1">
      <c r="A16" s="1" t="s">
        <v>46</v>
      </c>
      <c r="B16" s="2">
        <v>40</v>
      </c>
      <c r="C16" s="3">
        <v>82</v>
      </c>
      <c r="D16" s="2">
        <v>3280</v>
      </c>
      <c r="E16" s="3">
        <v>0</v>
      </c>
      <c r="F16" s="2">
        <v>0</v>
      </c>
      <c r="G16" s="3"/>
      <c r="H16" s="3">
        <v>0</v>
      </c>
      <c r="I16" s="44">
        <f t="shared" si="0"/>
        <v>0</v>
      </c>
      <c r="J16" s="3"/>
      <c r="K16" s="3">
        <v>0</v>
      </c>
      <c r="L16" s="44">
        <f t="shared" si="1"/>
        <v>0</v>
      </c>
    </row>
    <row r="17" spans="1:12" ht="12" customHeight="1">
      <c r="A17" s="1" t="s">
        <v>134</v>
      </c>
      <c r="B17" s="2">
        <v>9</v>
      </c>
      <c r="C17" s="3">
        <v>48</v>
      </c>
      <c r="D17" s="2">
        <v>432</v>
      </c>
      <c r="E17" s="3">
        <v>0</v>
      </c>
      <c r="F17" s="2">
        <v>0</v>
      </c>
      <c r="G17" s="3"/>
      <c r="H17" s="3">
        <v>0</v>
      </c>
      <c r="I17" s="44">
        <f t="shared" si="0"/>
        <v>0</v>
      </c>
      <c r="J17" s="3"/>
      <c r="K17" s="3">
        <v>0</v>
      </c>
      <c r="L17" s="44">
        <f t="shared" si="1"/>
        <v>0</v>
      </c>
    </row>
    <row r="18" spans="1:12" ht="12" customHeight="1">
      <c r="A18" s="1" t="s">
        <v>135</v>
      </c>
      <c r="B18" s="2">
        <v>100</v>
      </c>
      <c r="C18" s="3">
        <v>57</v>
      </c>
      <c r="D18" s="2">
        <v>5700</v>
      </c>
      <c r="E18" s="3">
        <v>0</v>
      </c>
      <c r="F18" s="2">
        <v>0</v>
      </c>
      <c r="G18" s="3"/>
      <c r="H18" s="3">
        <v>0</v>
      </c>
      <c r="I18" s="44" t="s">
        <v>53</v>
      </c>
      <c r="J18" s="3"/>
      <c r="K18" s="3">
        <v>0</v>
      </c>
      <c r="L18" s="44">
        <f t="shared" si="1"/>
        <v>0</v>
      </c>
    </row>
    <row r="19" spans="1:12" ht="12" customHeight="1">
      <c r="A19" s="1" t="s">
        <v>139</v>
      </c>
      <c r="B19" s="2">
        <v>790</v>
      </c>
      <c r="C19" s="3">
        <v>53</v>
      </c>
      <c r="D19" s="2">
        <v>41870</v>
      </c>
      <c r="E19" s="3">
        <v>0</v>
      </c>
      <c r="F19" s="2">
        <v>0</v>
      </c>
      <c r="G19" s="3"/>
      <c r="H19" s="3">
        <v>0</v>
      </c>
      <c r="I19" s="44">
        <f t="shared" si="0"/>
        <v>0</v>
      </c>
      <c r="J19" s="3"/>
      <c r="K19" s="3">
        <v>0</v>
      </c>
      <c r="L19" s="44">
        <f t="shared" si="1"/>
        <v>0</v>
      </c>
    </row>
    <row r="20" spans="1:12" ht="12" customHeight="1">
      <c r="A20" s="1" t="s">
        <v>142</v>
      </c>
      <c r="B20" s="2">
        <v>8</v>
      </c>
      <c r="C20" s="3">
        <v>47</v>
      </c>
      <c r="D20" s="2">
        <v>376</v>
      </c>
      <c r="E20" s="3" t="s">
        <v>53</v>
      </c>
      <c r="F20" s="2" t="s">
        <v>53</v>
      </c>
      <c r="G20" s="3"/>
      <c r="H20" s="3" t="s">
        <v>53</v>
      </c>
      <c r="I20" s="44" t="s">
        <v>53</v>
      </c>
      <c r="J20" s="3"/>
      <c r="K20" s="3">
        <v>0</v>
      </c>
      <c r="L20" s="44">
        <f t="shared" si="1"/>
        <v>0</v>
      </c>
    </row>
    <row r="21" spans="1:12" ht="12" customHeight="1">
      <c r="A21" s="1" t="s">
        <v>143</v>
      </c>
      <c r="B21" s="2">
        <v>17</v>
      </c>
      <c r="C21" s="3">
        <v>63</v>
      </c>
      <c r="D21" s="2">
        <v>1071</v>
      </c>
      <c r="E21" s="3">
        <v>0</v>
      </c>
      <c r="F21" s="2">
        <v>0</v>
      </c>
      <c r="G21" s="3"/>
      <c r="H21" s="3">
        <v>1</v>
      </c>
      <c r="I21" s="44">
        <f t="shared" si="0"/>
        <v>10.818181818181818</v>
      </c>
      <c r="J21" s="3"/>
      <c r="K21" s="3">
        <v>0</v>
      </c>
      <c r="L21" s="44">
        <f t="shared" si="1"/>
        <v>0</v>
      </c>
    </row>
    <row r="22" spans="1:12" ht="12" customHeight="1">
      <c r="A22" s="1" t="s">
        <v>28</v>
      </c>
      <c r="B22" s="2">
        <v>1010</v>
      </c>
      <c r="C22" s="3">
        <v>61</v>
      </c>
      <c r="D22" s="2">
        <v>61610</v>
      </c>
      <c r="E22" s="3">
        <v>0</v>
      </c>
      <c r="F22" s="2">
        <v>0</v>
      </c>
      <c r="G22" s="3"/>
      <c r="H22" s="3">
        <v>0</v>
      </c>
      <c r="I22" s="44">
        <f t="shared" si="0"/>
        <v>0</v>
      </c>
      <c r="J22" s="3"/>
      <c r="K22" s="3">
        <v>0</v>
      </c>
      <c r="L22" s="44">
        <f t="shared" si="1"/>
        <v>0</v>
      </c>
    </row>
    <row r="23" spans="1:12" ht="12" customHeight="1">
      <c r="A23" s="1" t="s">
        <v>31</v>
      </c>
      <c r="B23" s="2">
        <v>53</v>
      </c>
      <c r="C23" s="3">
        <v>72</v>
      </c>
      <c r="D23" s="2">
        <v>3816</v>
      </c>
      <c r="E23" s="3">
        <v>0</v>
      </c>
      <c r="F23" s="2">
        <v>0</v>
      </c>
      <c r="G23" s="3"/>
      <c r="H23" s="3">
        <v>5</v>
      </c>
      <c r="I23" s="44">
        <f t="shared" si="0"/>
        <v>200.8421052631579</v>
      </c>
      <c r="J23" s="3"/>
      <c r="K23" s="3">
        <v>10</v>
      </c>
      <c r="L23" s="44">
        <f t="shared" si="1"/>
        <v>424</v>
      </c>
    </row>
    <row r="24" spans="1:12" ht="12" customHeight="1">
      <c r="A24" s="1" t="s">
        <v>126</v>
      </c>
      <c r="B24" s="2">
        <v>53</v>
      </c>
      <c r="C24" s="3">
        <v>68</v>
      </c>
      <c r="D24" s="2">
        <v>3604</v>
      </c>
      <c r="E24" s="3" t="s">
        <v>54</v>
      </c>
      <c r="F24" s="2" t="s">
        <v>54</v>
      </c>
      <c r="G24" s="3"/>
      <c r="H24" s="3" t="s">
        <v>54</v>
      </c>
      <c r="I24" s="3" t="s">
        <v>54</v>
      </c>
      <c r="J24" s="3"/>
      <c r="K24" s="3" t="s">
        <v>54</v>
      </c>
      <c r="L24" s="3" t="s">
        <v>54</v>
      </c>
    </row>
    <row r="25" spans="1:12" ht="12" customHeight="1">
      <c r="A25" s="1" t="s">
        <v>33</v>
      </c>
      <c r="B25" s="2" t="s">
        <v>52</v>
      </c>
      <c r="C25" s="2" t="s">
        <v>52</v>
      </c>
      <c r="D25" s="2" t="s">
        <v>52</v>
      </c>
      <c r="E25" s="3">
        <v>0</v>
      </c>
      <c r="F25" s="2">
        <v>0</v>
      </c>
      <c r="G25" s="3"/>
      <c r="H25" s="3">
        <v>0</v>
      </c>
      <c r="I25" s="44" t="s">
        <v>52</v>
      </c>
      <c r="J25" s="3"/>
      <c r="K25" s="3">
        <v>0</v>
      </c>
      <c r="L25" s="44" t="s">
        <v>52</v>
      </c>
    </row>
    <row r="26" spans="1:12" ht="12" customHeight="1">
      <c r="A26" s="1" t="s">
        <v>34</v>
      </c>
      <c r="B26" s="2">
        <v>22</v>
      </c>
      <c r="C26" s="3">
        <v>36</v>
      </c>
      <c r="D26" s="2">
        <v>792</v>
      </c>
      <c r="E26" s="3">
        <v>0</v>
      </c>
      <c r="F26" s="2">
        <v>0</v>
      </c>
      <c r="G26" s="3"/>
      <c r="H26" s="3">
        <v>0</v>
      </c>
      <c r="I26" s="44">
        <f t="shared" si="0"/>
        <v>0</v>
      </c>
      <c r="J26" s="3"/>
      <c r="K26" s="3">
        <v>0</v>
      </c>
      <c r="L26" s="44">
        <f t="shared" si="1"/>
        <v>0</v>
      </c>
    </row>
    <row r="27" spans="1:12" ht="12" customHeight="1">
      <c r="A27" s="1" t="s">
        <v>35</v>
      </c>
      <c r="B27" s="2" t="s">
        <v>52</v>
      </c>
      <c r="C27" s="2" t="s">
        <v>52</v>
      </c>
      <c r="D27" s="2" t="s">
        <v>52</v>
      </c>
      <c r="E27" s="3">
        <v>0</v>
      </c>
      <c r="F27" s="2">
        <v>0</v>
      </c>
      <c r="G27" s="3"/>
      <c r="H27" s="3">
        <v>0</v>
      </c>
      <c r="I27" s="44" t="s">
        <v>52</v>
      </c>
      <c r="J27" s="3"/>
      <c r="K27" s="3">
        <v>0</v>
      </c>
      <c r="L27" s="44" t="s">
        <v>52</v>
      </c>
    </row>
    <row r="28" spans="1:12" ht="12" customHeight="1">
      <c r="A28" s="1" t="s">
        <v>128</v>
      </c>
      <c r="B28" s="2">
        <v>26</v>
      </c>
      <c r="C28" s="3">
        <v>80</v>
      </c>
      <c r="D28" s="2">
        <v>2080</v>
      </c>
      <c r="E28" s="3" t="s">
        <v>54</v>
      </c>
      <c r="F28" s="2" t="s">
        <v>54</v>
      </c>
      <c r="G28" s="3"/>
      <c r="H28" s="3" t="s">
        <v>54</v>
      </c>
      <c r="I28" s="3" t="s">
        <v>54</v>
      </c>
      <c r="J28" s="3"/>
      <c r="K28" s="3" t="s">
        <v>54</v>
      </c>
      <c r="L28" s="3" t="s">
        <v>54</v>
      </c>
    </row>
    <row r="29" spans="1:12" ht="12" customHeight="1">
      <c r="A29" s="1" t="s">
        <v>37</v>
      </c>
      <c r="B29" s="2">
        <v>37</v>
      </c>
      <c r="C29" s="3">
        <v>82</v>
      </c>
      <c r="D29" s="2">
        <v>3034</v>
      </c>
      <c r="E29" s="3">
        <v>0</v>
      </c>
      <c r="F29" s="2">
        <v>0</v>
      </c>
      <c r="G29" s="3"/>
      <c r="H29" s="3" t="s">
        <v>53</v>
      </c>
      <c r="I29" s="44" t="s">
        <v>53</v>
      </c>
      <c r="J29" s="3"/>
      <c r="K29" s="3" t="s">
        <v>53</v>
      </c>
      <c r="L29" s="44" t="s">
        <v>53</v>
      </c>
    </row>
    <row r="30" spans="1:12" ht="12" customHeight="1">
      <c r="A30" s="1" t="s">
        <v>38</v>
      </c>
      <c r="B30" s="2">
        <v>175</v>
      </c>
      <c r="C30" s="3">
        <v>72</v>
      </c>
      <c r="D30" s="2">
        <v>12600</v>
      </c>
      <c r="E30" s="3">
        <v>1</v>
      </c>
      <c r="F30" s="44">
        <f>$D30*E30/(100-$E30)</f>
        <v>127.27272727272727</v>
      </c>
      <c r="G30" s="3"/>
      <c r="H30" s="3">
        <v>0</v>
      </c>
      <c r="I30" s="44">
        <f t="shared" si="0"/>
        <v>0</v>
      </c>
      <c r="J30" s="3"/>
      <c r="K30" s="3">
        <v>0</v>
      </c>
      <c r="L30" s="44">
        <f t="shared" si="1"/>
        <v>0</v>
      </c>
    </row>
    <row r="31" spans="1:12" ht="12" customHeight="1">
      <c r="A31" s="1" t="s">
        <v>40</v>
      </c>
      <c r="B31" s="2">
        <v>15</v>
      </c>
      <c r="C31" s="3">
        <v>44</v>
      </c>
      <c r="D31" s="2">
        <v>660</v>
      </c>
      <c r="E31" s="3">
        <v>0</v>
      </c>
      <c r="F31" s="2">
        <v>0</v>
      </c>
      <c r="G31" s="3"/>
      <c r="H31" s="3" t="s">
        <v>53</v>
      </c>
      <c r="I31" s="44" t="s">
        <v>53</v>
      </c>
      <c r="J31" s="3"/>
      <c r="K31" s="3">
        <v>0</v>
      </c>
      <c r="L31" s="44">
        <f t="shared" si="1"/>
        <v>0</v>
      </c>
    </row>
    <row r="32" spans="1:12" ht="12" customHeight="1">
      <c r="A32" s="6" t="s">
        <v>41</v>
      </c>
      <c r="B32" s="51">
        <v>60</v>
      </c>
      <c r="C32" s="7">
        <v>89</v>
      </c>
      <c r="D32" s="51">
        <v>5340</v>
      </c>
      <c r="E32" s="7" t="s">
        <v>54</v>
      </c>
      <c r="F32" s="51" t="s">
        <v>54</v>
      </c>
      <c r="G32" s="7"/>
      <c r="H32" s="7" t="s">
        <v>54</v>
      </c>
      <c r="I32" s="7" t="s">
        <v>54</v>
      </c>
      <c r="J32" s="7"/>
      <c r="K32" s="7" t="s">
        <v>54</v>
      </c>
      <c r="L32" s="7" t="s">
        <v>54</v>
      </c>
    </row>
    <row r="33" spans="1:12" ht="12" customHeight="1">
      <c r="A33" s="11" t="s">
        <v>42</v>
      </c>
      <c r="B33" s="50"/>
      <c r="C33" s="31"/>
      <c r="D33" s="50"/>
      <c r="E33" s="42" t="s">
        <v>90</v>
      </c>
      <c r="F33" s="31"/>
      <c r="G33" s="31"/>
      <c r="H33" s="54">
        <f>I34/$D34*100</f>
        <v>0.09623940004721178</v>
      </c>
      <c r="I33" s="31"/>
      <c r="J33" s="31"/>
      <c r="K33" s="54">
        <f>$L34/$D34*100</f>
        <v>0.19247880009442356</v>
      </c>
      <c r="L33" s="31"/>
    </row>
    <row r="34" spans="1:12" ht="12" customHeight="1">
      <c r="A34" s="6" t="s">
        <v>15</v>
      </c>
      <c r="B34" s="12">
        <v>3244</v>
      </c>
      <c r="C34" s="52">
        <f>D34/B34</f>
        <v>67.90505548705302</v>
      </c>
      <c r="D34" s="12">
        <v>220284</v>
      </c>
      <c r="E34" s="7"/>
      <c r="F34" s="51">
        <v>542</v>
      </c>
      <c r="G34" s="7"/>
      <c r="H34" s="7"/>
      <c r="I34" s="51">
        <v>212</v>
      </c>
      <c r="J34" s="7"/>
      <c r="K34" s="7"/>
      <c r="L34" s="51">
        <v>424</v>
      </c>
    </row>
    <row r="35" spans="1:12" ht="12" customHeight="1">
      <c r="A35" s="61" t="s">
        <v>19</v>
      </c>
      <c r="B35" s="62"/>
      <c r="C35" s="63"/>
      <c r="D35" s="62"/>
      <c r="E35" s="63"/>
      <c r="F35" s="62"/>
      <c r="G35" s="63"/>
      <c r="H35" s="63"/>
      <c r="I35" s="62"/>
      <c r="J35" s="63"/>
      <c r="K35" s="63"/>
      <c r="L35" s="62"/>
    </row>
    <row r="36" spans="1:12" ht="12" customHeight="1">
      <c r="A36" s="67" t="s">
        <v>20</v>
      </c>
      <c r="B36" s="68"/>
      <c r="C36" s="61"/>
      <c r="D36" s="68"/>
      <c r="E36" s="63"/>
      <c r="F36" s="63"/>
      <c r="G36" s="63"/>
      <c r="H36" s="63"/>
      <c r="I36" s="63"/>
      <c r="J36" s="63"/>
      <c r="K36" s="63"/>
      <c r="L36" s="63"/>
    </row>
    <row r="37" spans="1:12" ht="12" customHeight="1">
      <c r="A37" s="67" t="s">
        <v>22</v>
      </c>
      <c r="B37" s="64"/>
      <c r="C37" s="64"/>
      <c r="D37" s="64"/>
      <c r="E37" s="64"/>
      <c r="F37" s="64"/>
      <c r="G37" s="64"/>
      <c r="H37" s="64"/>
      <c r="I37" s="64"/>
      <c r="J37" s="64"/>
      <c r="K37" s="64"/>
      <c r="L37" s="69"/>
    </row>
    <row r="38" spans="1:12" ht="12" customHeight="1">
      <c r="A38" s="67" t="s">
        <v>17</v>
      </c>
      <c r="B38" s="64"/>
      <c r="C38" s="70"/>
      <c r="D38" s="71"/>
      <c r="E38" s="64"/>
      <c r="F38" s="64"/>
      <c r="G38" s="64"/>
      <c r="H38" s="64"/>
      <c r="I38" s="64"/>
      <c r="J38" s="64"/>
      <c r="K38" s="64"/>
      <c r="L38" s="69"/>
    </row>
    <row r="39" ht="12" customHeight="1"/>
    <row r="41" ht="12">
      <c r="L41" s="60"/>
    </row>
  </sheetData>
  <sheetProtection/>
  <mergeCells count="5">
    <mergeCell ref="A1:L1"/>
    <mergeCell ref="E3:L3"/>
    <mergeCell ref="E4:F4"/>
    <mergeCell ref="H4:I4"/>
    <mergeCell ref="K4:L4"/>
  </mergeCells>
  <printOptions/>
  <pageMargins left="0.5" right="0.25" top="0.25" bottom="0.25" header="0.5" footer="0.5"/>
  <pageSetup orientation="landscape"/>
</worksheet>
</file>

<file path=xl/worksheets/sheet6.xml><?xml version="1.0" encoding="utf-8"?>
<worksheet xmlns="http://schemas.openxmlformats.org/spreadsheetml/2006/main" xmlns:r="http://schemas.openxmlformats.org/officeDocument/2006/relationships">
  <dimension ref="A1:M19"/>
  <sheetViews>
    <sheetView zoomScale="125" zoomScaleNormal="125" workbookViewId="0" topLeftCell="A1">
      <selection activeCell="A1" sqref="A1:I1"/>
    </sheetView>
  </sheetViews>
  <sheetFormatPr defaultColWidth="11.00390625" defaultRowHeight="12.75"/>
  <cols>
    <col min="1" max="1" width="14.375" style="1" customWidth="1"/>
    <col min="2" max="3" width="9.00390625" style="1" customWidth="1"/>
    <col min="4" max="4" width="9.875" style="1" customWidth="1"/>
    <col min="5" max="6" width="9.00390625" style="1" customWidth="1"/>
    <col min="7" max="7" width="0.875" style="1" customWidth="1"/>
    <col min="8" max="9" width="9.00390625" style="1" customWidth="1"/>
    <col min="10" max="12" width="9.75390625" style="1" customWidth="1"/>
    <col min="13" max="16384" width="10.75390625" style="1" customWidth="1"/>
  </cols>
  <sheetData>
    <row r="1" spans="1:12" ht="12" customHeight="1">
      <c r="A1" s="125" t="s">
        <v>50</v>
      </c>
      <c r="B1" s="125"/>
      <c r="C1" s="125"/>
      <c r="D1" s="125"/>
      <c r="E1" s="125"/>
      <c r="F1" s="125"/>
      <c r="G1" s="125"/>
      <c r="H1" s="125"/>
      <c r="I1" s="125"/>
      <c r="J1" s="5"/>
      <c r="K1" s="5"/>
      <c r="L1" s="5"/>
    </row>
    <row r="2" spans="1:13" ht="6" customHeight="1">
      <c r="A2" s="6"/>
      <c r="B2" s="6"/>
      <c r="C2" s="6"/>
      <c r="D2" s="6"/>
      <c r="E2" s="6"/>
      <c r="F2" s="6"/>
      <c r="G2" s="6"/>
      <c r="H2" s="6"/>
      <c r="I2" s="6"/>
      <c r="J2" s="11"/>
      <c r="K2" s="11"/>
      <c r="L2" s="11"/>
      <c r="M2" s="11"/>
    </row>
    <row r="3" spans="5:13" ht="12" customHeight="1">
      <c r="E3" s="112" t="s">
        <v>106</v>
      </c>
      <c r="F3" s="112"/>
      <c r="G3" s="112"/>
      <c r="H3" s="112"/>
      <c r="I3" s="112"/>
      <c r="J3" s="4"/>
      <c r="K3" s="4"/>
      <c r="L3" s="4"/>
      <c r="M3" s="11"/>
    </row>
    <row r="4" spans="2:13" ht="12" customHeight="1">
      <c r="B4" s="2">
        <v>1000</v>
      </c>
      <c r="C4" s="3" t="s">
        <v>111</v>
      </c>
      <c r="D4" s="3" t="s">
        <v>72</v>
      </c>
      <c r="E4" s="112" t="s">
        <v>107</v>
      </c>
      <c r="F4" s="112"/>
      <c r="G4" s="4"/>
      <c r="H4" s="112" t="s">
        <v>108</v>
      </c>
      <c r="I4" s="112"/>
      <c r="J4" s="11"/>
      <c r="K4" s="123"/>
      <c r="L4" s="123"/>
      <c r="M4" s="11"/>
    </row>
    <row r="5" spans="2:13" ht="12" customHeight="1">
      <c r="B5" s="3" t="s">
        <v>73</v>
      </c>
      <c r="C5" s="3" t="s">
        <v>74</v>
      </c>
      <c r="D5" s="3" t="s">
        <v>75</v>
      </c>
      <c r="E5" s="3"/>
      <c r="F5" s="2">
        <v>1000</v>
      </c>
      <c r="G5" s="3"/>
      <c r="H5" s="3"/>
      <c r="I5" s="2">
        <v>1000</v>
      </c>
      <c r="J5" s="11"/>
      <c r="K5" s="30"/>
      <c r="L5" s="11"/>
      <c r="M5" s="11"/>
    </row>
    <row r="6" spans="1:13" ht="12" customHeight="1">
      <c r="A6" s="6" t="s">
        <v>110</v>
      </c>
      <c r="B6" s="7" t="s">
        <v>66</v>
      </c>
      <c r="C6" s="7" t="s">
        <v>76</v>
      </c>
      <c r="D6" s="7" t="s">
        <v>77</v>
      </c>
      <c r="E6" s="7" t="s">
        <v>78</v>
      </c>
      <c r="F6" s="7" t="s">
        <v>74</v>
      </c>
      <c r="G6" s="7"/>
      <c r="H6" s="7" t="s">
        <v>78</v>
      </c>
      <c r="I6" s="7" t="s">
        <v>74</v>
      </c>
      <c r="J6" s="31"/>
      <c r="K6" s="31"/>
      <c r="L6" s="31"/>
      <c r="M6" s="11"/>
    </row>
    <row r="7" spans="1:13" ht="12" customHeight="1">
      <c r="A7" s="1" t="s">
        <v>87</v>
      </c>
      <c r="B7" s="3">
        <v>25</v>
      </c>
      <c r="C7" s="3">
        <v>22</v>
      </c>
      <c r="D7" s="3">
        <v>550</v>
      </c>
      <c r="E7" s="3">
        <v>0</v>
      </c>
      <c r="F7" s="2">
        <v>0</v>
      </c>
      <c r="G7" s="3"/>
      <c r="H7" s="3">
        <v>0</v>
      </c>
      <c r="I7" s="2">
        <v>0</v>
      </c>
      <c r="J7" s="11"/>
      <c r="K7" s="11"/>
      <c r="L7" s="11"/>
      <c r="M7" s="11"/>
    </row>
    <row r="8" spans="1:13" ht="12" customHeight="1">
      <c r="A8" s="1" t="s">
        <v>112</v>
      </c>
      <c r="B8" s="3" t="s">
        <v>18</v>
      </c>
      <c r="C8" s="3" t="s">
        <v>52</v>
      </c>
      <c r="D8" s="3" t="s">
        <v>52</v>
      </c>
      <c r="E8" s="3">
        <v>0</v>
      </c>
      <c r="F8" s="2">
        <v>0</v>
      </c>
      <c r="G8" s="3"/>
      <c r="H8" s="3">
        <v>0</v>
      </c>
      <c r="I8" s="2">
        <v>0</v>
      </c>
      <c r="J8" s="11"/>
      <c r="K8" s="11"/>
      <c r="L8" s="11"/>
      <c r="M8" s="11"/>
    </row>
    <row r="9" spans="1:13" ht="12" customHeight="1">
      <c r="A9" s="1" t="s">
        <v>113</v>
      </c>
      <c r="B9" s="3" t="s">
        <v>52</v>
      </c>
      <c r="C9" s="3" t="s">
        <v>52</v>
      </c>
      <c r="D9" s="3" t="s">
        <v>52</v>
      </c>
      <c r="E9" s="3" t="s">
        <v>3</v>
      </c>
      <c r="F9" s="2" t="s">
        <v>53</v>
      </c>
      <c r="G9" s="3"/>
      <c r="H9" s="3" t="s">
        <v>53</v>
      </c>
      <c r="I9" s="2" t="s">
        <v>53</v>
      </c>
      <c r="J9" s="11"/>
      <c r="K9" s="11"/>
      <c r="L9" s="11"/>
      <c r="M9" s="11"/>
    </row>
    <row r="10" spans="1:13" ht="12" customHeight="1">
      <c r="A10" s="1" t="s">
        <v>30</v>
      </c>
      <c r="B10" s="3">
        <v>60</v>
      </c>
      <c r="C10" s="3">
        <v>21</v>
      </c>
      <c r="D10" s="3">
        <v>1260</v>
      </c>
      <c r="E10" s="3">
        <v>0</v>
      </c>
      <c r="F10" s="2">
        <v>0</v>
      </c>
      <c r="G10" s="3"/>
      <c r="H10" s="3">
        <v>0</v>
      </c>
      <c r="I10" s="2">
        <v>0</v>
      </c>
      <c r="J10" s="11"/>
      <c r="K10" s="11"/>
      <c r="L10" s="11"/>
      <c r="M10" s="11"/>
    </row>
    <row r="11" spans="1:13" ht="12" customHeight="1">
      <c r="A11" s="1" t="s">
        <v>114</v>
      </c>
      <c r="B11" s="3" t="s">
        <v>52</v>
      </c>
      <c r="C11" s="3" t="s">
        <v>52</v>
      </c>
      <c r="D11" s="3" t="s">
        <v>52</v>
      </c>
      <c r="E11" s="3">
        <v>0</v>
      </c>
      <c r="F11" s="2">
        <v>0</v>
      </c>
      <c r="G11" s="3"/>
      <c r="H11" s="3">
        <v>0</v>
      </c>
      <c r="I11" s="2">
        <v>0</v>
      </c>
      <c r="J11" s="11"/>
      <c r="K11" s="11"/>
      <c r="L11" s="11"/>
      <c r="M11" s="11"/>
    </row>
    <row r="12" spans="1:13" ht="12" customHeight="1">
      <c r="A12" s="1" t="s">
        <v>34</v>
      </c>
      <c r="B12" s="3" t="s">
        <v>52</v>
      </c>
      <c r="C12" s="3" t="s">
        <v>52</v>
      </c>
      <c r="D12" s="3" t="s">
        <v>52</v>
      </c>
      <c r="E12" s="3">
        <v>0</v>
      </c>
      <c r="F12" s="2">
        <v>0</v>
      </c>
      <c r="G12" s="3"/>
      <c r="H12" s="3">
        <v>0</v>
      </c>
      <c r="I12" s="2">
        <v>0</v>
      </c>
      <c r="J12" s="11"/>
      <c r="K12" s="11"/>
      <c r="L12" s="11"/>
      <c r="M12" s="11"/>
    </row>
    <row r="13" spans="1:13" ht="12" customHeight="1">
      <c r="A13" s="6" t="s">
        <v>26</v>
      </c>
      <c r="B13" s="7">
        <v>163</v>
      </c>
      <c r="C13" s="7">
        <v>31.5</v>
      </c>
      <c r="D13" s="7">
        <v>5134</v>
      </c>
      <c r="E13" s="7" t="s">
        <v>53</v>
      </c>
      <c r="F13" s="51" t="s">
        <v>53</v>
      </c>
      <c r="G13" s="7"/>
      <c r="H13" s="7" t="s">
        <v>53</v>
      </c>
      <c r="I13" s="51" t="s">
        <v>53</v>
      </c>
      <c r="J13" s="11"/>
      <c r="K13" s="11"/>
      <c r="L13" s="11"/>
      <c r="M13" s="11"/>
    </row>
    <row r="14" spans="1:9" s="11" customFormat="1" ht="12" customHeight="1">
      <c r="A14" s="11" t="s">
        <v>42</v>
      </c>
      <c r="B14" s="50"/>
      <c r="C14" s="31"/>
      <c r="D14" s="50"/>
      <c r="E14" s="25" t="s">
        <v>90</v>
      </c>
      <c r="F14" s="31"/>
      <c r="G14" s="31"/>
      <c r="H14" s="54" t="s">
        <v>90</v>
      </c>
      <c r="I14" s="31"/>
    </row>
    <row r="15" spans="1:13" ht="12" customHeight="1">
      <c r="A15" s="6" t="s">
        <v>127</v>
      </c>
      <c r="B15" s="51">
        <f>SUM(B7:B13)</f>
        <v>248</v>
      </c>
      <c r="C15" s="7">
        <f>D15/B15</f>
        <v>28</v>
      </c>
      <c r="D15" s="51">
        <f>SUM(D7:D13)</f>
        <v>6944</v>
      </c>
      <c r="E15" s="7"/>
      <c r="F15" s="7" t="s">
        <v>90</v>
      </c>
      <c r="G15" s="7"/>
      <c r="H15" s="7"/>
      <c r="I15" s="7" t="s">
        <v>90</v>
      </c>
      <c r="J15" s="11"/>
      <c r="K15" s="11" t="s">
        <v>104</v>
      </c>
      <c r="L15" s="11"/>
      <c r="M15" s="11"/>
    </row>
    <row r="16" spans="1:12" ht="12" customHeight="1">
      <c r="A16" s="61" t="s">
        <v>19</v>
      </c>
      <c r="B16" s="62"/>
      <c r="C16" s="63"/>
      <c r="D16" s="62"/>
      <c r="E16" s="63"/>
      <c r="F16" s="62"/>
      <c r="G16" s="63"/>
      <c r="H16" s="63"/>
      <c r="I16" s="62"/>
      <c r="J16" s="31"/>
      <c r="K16" s="31"/>
      <c r="L16" s="50"/>
    </row>
    <row r="17" spans="1:13" ht="12" customHeight="1">
      <c r="A17" s="64" t="s">
        <v>24</v>
      </c>
      <c r="B17" s="62"/>
      <c r="C17" s="63"/>
      <c r="D17" s="62"/>
      <c r="E17" s="65"/>
      <c r="F17" s="63"/>
      <c r="G17" s="63"/>
      <c r="H17" s="66"/>
      <c r="I17" s="63"/>
      <c r="J17" s="11"/>
      <c r="K17" s="11"/>
      <c r="L17" s="11"/>
      <c r="M17" s="11"/>
    </row>
    <row r="18" spans="1:9" ht="12">
      <c r="A18" s="128" t="s">
        <v>25</v>
      </c>
      <c r="B18" s="129"/>
      <c r="C18" s="129"/>
      <c r="D18" s="129"/>
      <c r="E18" s="129"/>
      <c r="F18" s="129"/>
      <c r="G18" s="129"/>
      <c r="H18" s="129"/>
      <c r="I18" s="129"/>
    </row>
    <row r="19" spans="1:9" ht="12">
      <c r="A19" s="129"/>
      <c r="B19" s="129"/>
      <c r="C19" s="129"/>
      <c r="D19" s="129"/>
      <c r="E19" s="129"/>
      <c r="F19" s="129"/>
      <c r="G19" s="129"/>
      <c r="H19" s="129"/>
      <c r="I19" s="129"/>
    </row>
  </sheetData>
  <sheetProtection/>
  <mergeCells count="6">
    <mergeCell ref="A1:I1"/>
    <mergeCell ref="E4:F4"/>
    <mergeCell ref="H4:I4"/>
    <mergeCell ref="K4:L4"/>
    <mergeCell ref="E3:I3"/>
    <mergeCell ref="A18:I19"/>
  </mergeCells>
  <printOptions horizontalCentered="1"/>
  <pageMargins left="0.5" right="0.25" top="0.25" bottom="0.25"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Cereal Disease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Jacolyn Morrison</dc:creator>
  <cp:keywords/>
  <dc:description/>
  <cp:lastModifiedBy>Mark Hughes</cp:lastModifiedBy>
  <cp:lastPrinted>2013-01-14T19:28:03Z</cp:lastPrinted>
  <dcterms:created xsi:type="dcterms:W3CDTF">2002-12-17T15:34:09Z</dcterms:created>
  <dcterms:modified xsi:type="dcterms:W3CDTF">2013-02-19T17:16:20Z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