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900" activeTab="0"/>
  </bookViews>
  <sheets>
    <sheet name="Coversheet" sheetId="1" r:id="rId1"/>
    <sheet name="Winter Wheat" sheetId="2" r:id="rId2"/>
    <sheet name="Spring and Durum Wheat" sheetId="3" r:id="rId3"/>
    <sheet name="Oat" sheetId="4" r:id="rId4"/>
    <sheet name="Barley" sheetId="5" r:id="rId5"/>
    <sheet name="Rye" sheetId="6" r:id="rId6"/>
  </sheets>
  <definedNames>
    <definedName name="_xlnm.Print_Area" localSheetId="4">'Barley'!$A$1:$L$29</definedName>
    <definedName name="_xlnm.Print_Area" localSheetId="0">'Coversheet'!$A$1:$I$27</definedName>
    <definedName name="_xlnm.Print_Area" localSheetId="3">'Oat'!$A$1:$I$38</definedName>
    <definedName name="_xlnm.Print_Area" localSheetId="5">'Rye'!$A$1:$I$16</definedName>
    <definedName name="_xlnm.Print_Area" localSheetId="2">'Spring and Durum Wheat'!$A$1:$L$36</definedName>
    <definedName name="_xlnm.Print_Area" localSheetId="1">'Winter Wheat'!$A$1:$L$49</definedName>
  </definedNames>
  <calcPr fullCalcOnLoad="1"/>
</workbook>
</file>

<file path=xl/sharedStrings.xml><?xml version="1.0" encoding="utf-8"?>
<sst xmlns="http://schemas.openxmlformats.org/spreadsheetml/2006/main" count="423" uniqueCount="118">
  <si>
    <t>Colorado</t>
  </si>
  <si>
    <t>Florida</t>
  </si>
  <si>
    <t>Georgia</t>
  </si>
  <si>
    <t>Idaho</t>
  </si>
  <si>
    <t>Illinois</t>
  </si>
  <si>
    <t>T</t>
  </si>
  <si>
    <t>T</t>
  </si>
  <si>
    <t>T</t>
  </si>
  <si>
    <t>January, 2011</t>
  </si>
  <si>
    <t>harvested</t>
  </si>
  <si>
    <t>Losses due to:</t>
  </si>
  <si>
    <t>david.long@ars.usda.gov</t>
  </si>
  <si>
    <t>Indiana</t>
  </si>
  <si>
    <t>Kansas</t>
  </si>
  <si>
    <t>Kentucky</t>
  </si>
  <si>
    <t>Louisiana</t>
  </si>
  <si>
    <t>Michigan</t>
  </si>
  <si>
    <t>Minnesota</t>
  </si>
  <si>
    <t>Missouri</t>
  </si>
  <si>
    <t>Iowa</t>
  </si>
  <si>
    <t>Mississippi</t>
  </si>
  <si>
    <t>Montana</t>
  </si>
  <si>
    <t>New Mexico</t>
  </si>
  <si>
    <t>Nebraska</t>
  </si>
  <si>
    <t>New York</t>
  </si>
  <si>
    <t>North Carolina</t>
  </si>
  <si>
    <t>Combined states**</t>
  </si>
  <si>
    <t>Crown Rust</t>
  </si>
  <si>
    <t>Losses due to:</t>
  </si>
  <si>
    <t>T*</t>
  </si>
  <si>
    <t>*T = Trace</t>
  </si>
  <si>
    <t>T</t>
  </si>
  <si>
    <t>U.S. Total</t>
  </si>
  <si>
    <t>U.S. Total</t>
  </si>
  <si>
    <t>Total**</t>
  </si>
  <si>
    <t>** does not include states for which loss or production data is not available.</t>
  </si>
  <si>
    <t>T</t>
  </si>
  <si>
    <t>Total**</t>
  </si>
  <si>
    <t>Losses were indicated as a trace when the disease was present but no fields were known to have suffered significant losses.  When a few fields suffered measurable losses this was reflected as a percent of the state's production.  Zeros indicate the disease was not reported in that state during the season.   Trace amounts were not included in the calculation of totals and averages.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</si>
  <si>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</si>
  <si>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</si>
  <si>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</si>
  <si>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</si>
  <si>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</si>
  <si>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</si>
  <si>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</si>
  <si>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</si>
  <si>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</si>
  <si>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Virgina</t>
  </si>
  <si>
    <t>Washington</t>
  </si>
  <si>
    <t>West Virginia</t>
  </si>
  <si>
    <t>*T = Trace</t>
  </si>
  <si>
    <t>Wisconsin</t>
  </si>
  <si>
    <t>Wyoming</t>
  </si>
  <si>
    <t>U.S. % Loss</t>
  </si>
  <si>
    <t>U.S. Total</t>
  </si>
  <si>
    <t>*T = Trace</t>
  </si>
  <si>
    <t xml:space="preserve">The 1918-2010 small grain rust loss reports are maintained on the CDL website (www.ars.usda.gov/mwa/cdl). </t>
  </si>
  <si>
    <t>*Combined states for which individual state production data was not available: Alabama, Florida, Illinois, Kansas, Michigan, Minnesota, Nebraska, New York, North Carolina, North Dakota, Pennsylvania, South Carolina, South Dakota, Texas and Wisconsin.</t>
  </si>
  <si>
    <t>Arizona</t>
  </si>
  <si>
    <t>Delaware</t>
  </si>
  <si>
    <t>Maryland</t>
  </si>
  <si>
    <t>Utah</t>
  </si>
  <si>
    <t>OAT</t>
  </si>
  <si>
    <t>BARLEY</t>
  </si>
  <si>
    <t>RYE</t>
  </si>
  <si>
    <t>DURUM WHEAT</t>
  </si>
  <si>
    <t>SPRING WHEAT</t>
  </si>
  <si>
    <t>Compiled by David L. Long, Plant Pathologist</t>
  </si>
  <si>
    <t>USDA-ARS Cereal Disease Laboratory</t>
  </si>
  <si>
    <t>1551 Lindig Street, St. Paul, MN  55108</t>
  </si>
  <si>
    <t>Losses were calculated for each rust as follows:</t>
  </si>
  <si>
    <t>(100%) - (Percent loss due to rusts)</t>
  </si>
  <si>
    <t xml:space="preserve">Loss (specific rust)    =   </t>
  </si>
  <si>
    <t xml:space="preserve"> (Production) X (Percent loss)</t>
  </si>
  <si>
    <t>Virginia</t>
  </si>
  <si>
    <t xml:space="preserve"> </t>
  </si>
  <si>
    <t>ESTIMATED SMALL GRAIN LOSSES FROM RUST IN 2010</t>
  </si>
  <si>
    <t>T</t>
  </si>
  <si>
    <t xml:space="preserve"> --</t>
  </si>
  <si>
    <t>Please note:</t>
  </si>
  <si>
    <t>WINTER WHEAT</t>
  </si>
  <si>
    <t>Losses due to:</t>
  </si>
  <si>
    <t>Stem Rust</t>
  </si>
  <si>
    <t>Leaf Rust</t>
  </si>
  <si>
    <t>Stripe Rust</t>
  </si>
  <si>
    <t>State</t>
  </si>
  <si>
    <t>Yields in</t>
  </si>
  <si>
    <t xml:space="preserve">
Acreage harvested and yield production records based on Small Grains 2010 Summary, National Agricultural Statistics Service, USDA.  Loss data are a summary of estimates made by personnel of the State Departments of Agriculture, University extension and research projects, Agricultural Research Service, USDA, and the Cereal Disease Laboratory.</t>
  </si>
  <si>
    <t>T</t>
  </si>
  <si>
    <t>T</t>
  </si>
  <si>
    <t>T</t>
  </si>
  <si>
    <t>Arkansas</t>
  </si>
  <si>
    <t>T*</t>
  </si>
  <si>
    <t>Alabama</t>
  </si>
  <si>
    <t>T**</t>
  </si>
  <si>
    <t>**T = Trace</t>
  </si>
  <si>
    <t>**</t>
  </si>
  <si>
    <t>**</t>
  </si>
  <si>
    <t>Florida</t>
  </si>
  <si>
    <t>Minnesota</t>
  </si>
  <si>
    <t>*T = Trace</t>
  </si>
  <si>
    <t>T*</t>
  </si>
  <si>
    <t>T</t>
  </si>
  <si>
    <t>Stem Rust</t>
  </si>
  <si>
    <t>Stripe Rust</t>
  </si>
  <si>
    <t>Leaf Rust</t>
  </si>
  <si>
    <t>Production</t>
  </si>
  <si>
    <t xml:space="preserve">acres </t>
  </si>
  <si>
    <t>bushels</t>
  </si>
  <si>
    <t>in 1,000</t>
  </si>
  <si>
    <t>harvest</t>
  </si>
  <si>
    <t>per acre</t>
  </si>
  <si>
    <t>of bushels</t>
  </si>
  <si>
    <t>Percent</t>
  </si>
  <si>
    <t>Alabama</t>
  </si>
  <si>
    <t>Arkansas</t>
  </si>
  <si>
    <t>California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</si>
</sst>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_(* #,##0.0_);_(* \(#,##0.0\);_(* &quot;-&quot;?_);_(@_)"/>
    <numFmt numFmtId="170" formatCode="#,##0.0"/>
    <numFmt numFmtId="171" formatCode="d\-mmm\-yyyy"/>
    <numFmt numFmtId="172" formatCode="m/d/yyyy"/>
    <numFmt numFmtId="173" formatCode="m/d"/>
    <numFmt numFmtId="174" formatCode="mmmm\ d\,\ yyyy"/>
    <numFmt numFmtId="175" formatCode="#,##0.000"/>
    <numFmt numFmtId="176" formatCode="0.000"/>
    <numFmt numFmtId="177" formatCode="_(* #,##0.000_);_(* \(#,##0.000\);_(* &quot;-&quot;???_);_(@_)"/>
    <numFmt numFmtId="178" formatCode="_(* #,##0.0000_);_(* \(#,##0.0000\);_(* &quot;-&quot;???_);_(@_)"/>
    <numFmt numFmtId="179" formatCode="_(* #,##0.00_);_(* \(#,##0.00\);_(* &quot;-&quot;???_);_(@_)"/>
    <numFmt numFmtId="180" formatCode="#,##0.00000"/>
    <numFmt numFmtId="181" formatCode="#,##0.0000"/>
  </numFmts>
  <fonts count="21">
    <font>
      <sz val="10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Geneva"/>
      <family val="0"/>
    </font>
    <font>
      <sz val="8"/>
      <name val="Geneva"/>
      <family val="0"/>
    </font>
    <font>
      <u val="single"/>
      <sz val="11.25"/>
      <color indexed="12"/>
      <name val="Geneva"/>
      <family val="0"/>
    </font>
    <font>
      <u val="single"/>
      <sz val="11.25"/>
      <color indexed="36"/>
      <name val="Geneva"/>
      <family val="0"/>
    </font>
    <font>
      <sz val="10"/>
      <name val="Palatino"/>
      <family val="0"/>
    </font>
    <font>
      <b/>
      <sz val="16"/>
      <name val="Palatino"/>
      <family val="0"/>
    </font>
    <font>
      <sz val="12"/>
      <name val="Palatino"/>
      <family val="0"/>
    </font>
    <font>
      <sz val="12"/>
      <name val="Geneva"/>
      <family val="0"/>
    </font>
    <font>
      <b/>
      <sz val="12"/>
      <name val="Palatino"/>
      <family val="0"/>
    </font>
    <font>
      <sz val="8"/>
      <name val="Verdana"/>
      <family val="0"/>
    </font>
    <font>
      <b/>
      <sz val="8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9"/>
      <color indexed="16"/>
      <name val="Verdana"/>
      <family val="0"/>
    </font>
    <font>
      <u val="single"/>
      <sz val="9"/>
      <color indexed="36"/>
      <name val="Verdana"/>
      <family val="0"/>
    </font>
    <font>
      <sz val="9"/>
      <color indexed="16"/>
      <name val="Verdana"/>
      <family val="0"/>
    </font>
    <font>
      <sz val="8"/>
      <color indexed="16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5" fillId="0" borderId="0" applyFill="0" applyBorder="0" applyAlignment="0" applyProtection="0"/>
    <xf numFmtId="41" fontId="5" fillId="0" borderId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5" fillId="0" borderId="0">
      <alignment horizontal="right"/>
      <protection/>
    </xf>
    <xf numFmtId="4" fontId="5" fillId="0" borderId="0">
      <alignment horizontal="right"/>
      <protection/>
    </xf>
    <xf numFmtId="170" fontId="5" fillId="0" borderId="0">
      <alignment horizontal="right"/>
      <protection/>
    </xf>
    <xf numFmtId="9" fontId="4" fillId="0" borderId="0" applyFont="0" applyFill="0" applyBorder="0" applyAlignment="0" applyProtection="0"/>
  </cellStyleXfs>
  <cellXfs count="139">
    <xf numFmtId="170" fontId="0" fillId="0" borderId="0" xfId="0" applyAlignment="1">
      <alignment/>
    </xf>
    <xf numFmtId="170" fontId="8" fillId="0" borderId="0" xfId="0" applyFont="1" applyAlignment="1">
      <alignment/>
    </xf>
    <xf numFmtId="170" fontId="10" fillId="0" borderId="0" xfId="0" applyFont="1" applyAlignment="1">
      <alignment/>
    </xf>
    <xf numFmtId="170" fontId="11" fillId="0" borderId="0" xfId="0" applyFont="1" applyAlignment="1">
      <alignment/>
    </xf>
    <xf numFmtId="170" fontId="12" fillId="0" borderId="0" xfId="0" applyFont="1" applyAlignment="1">
      <alignment vertical="top"/>
    </xf>
    <xf numFmtId="170" fontId="13" fillId="0" borderId="0" xfId="0" applyFont="1" applyAlignment="1">
      <alignment/>
    </xf>
    <xf numFmtId="170" fontId="13" fillId="0" borderId="1" xfId="0" applyFont="1" applyBorder="1" applyAlignment="1">
      <alignment/>
    </xf>
    <xf numFmtId="170" fontId="13" fillId="0" borderId="1" xfId="0" applyNumberFormat="1" applyFont="1" applyBorder="1" applyAlignment="1">
      <alignment horizontal="right"/>
    </xf>
    <xf numFmtId="170" fontId="13" fillId="0" borderId="0" xfId="0" applyNumberFormat="1" applyFont="1" applyAlignment="1">
      <alignment horizontal="right"/>
    </xf>
    <xf numFmtId="4" fontId="13" fillId="0" borderId="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170" fontId="13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17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170" fontId="15" fillId="0" borderId="0" xfId="0" applyFont="1" applyAlignment="1">
      <alignment horizontal="right"/>
    </xf>
    <xf numFmtId="170" fontId="15" fillId="0" borderId="0" xfId="0" applyFont="1" applyBorder="1" applyAlignment="1">
      <alignment horizontal="center"/>
    </xf>
    <xf numFmtId="170" fontId="15" fillId="0" borderId="0" xfId="0" applyFont="1" applyAlignment="1">
      <alignment horizontal="center"/>
    </xf>
    <xf numFmtId="170" fontId="15" fillId="0" borderId="1" xfId="0" applyFont="1" applyBorder="1" applyAlignment="1">
      <alignment/>
    </xf>
    <xf numFmtId="170" fontId="15" fillId="0" borderId="1" xfId="0" applyFont="1" applyBorder="1" applyAlignment="1">
      <alignment horizontal="right"/>
    </xf>
    <xf numFmtId="170" fontId="15" fillId="0" borderId="1" xfId="0" applyNumberFormat="1" applyFont="1" applyBorder="1" applyAlignment="1">
      <alignment horizontal="center"/>
    </xf>
    <xf numFmtId="4" fontId="15" fillId="0" borderId="0" xfId="0" applyNumberFormat="1" applyFont="1" applyAlignment="1">
      <alignment/>
    </xf>
    <xf numFmtId="170" fontId="15" fillId="0" borderId="0" xfId="0" applyNumberFormat="1" applyFont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170" fontId="15" fillId="0" borderId="0" xfId="0" applyFont="1" applyBorder="1" applyAlignment="1">
      <alignment/>
    </xf>
    <xf numFmtId="3" fontId="15" fillId="0" borderId="1" xfId="0" applyNumberFormat="1" applyFont="1" applyFill="1" applyBorder="1" applyAlignment="1">
      <alignment horizontal="right"/>
    </xf>
    <xf numFmtId="170" fontId="15" fillId="0" borderId="0" xfId="0" applyNumberFormat="1" applyFont="1" applyFill="1" applyBorder="1" applyAlignment="1">
      <alignment horizontal="left"/>
    </xf>
    <xf numFmtId="170" fontId="15" fillId="0" borderId="0" xfId="0" applyNumberFormat="1" applyFont="1" applyFill="1" applyBorder="1" applyAlignment="1">
      <alignment horizontal="right"/>
    </xf>
    <xf numFmtId="168" fontId="15" fillId="0" borderId="0" xfId="0" applyNumberFormat="1" applyFont="1" applyFill="1" applyBorder="1" applyAlignment="1">
      <alignment horizontal="right"/>
    </xf>
    <xf numFmtId="170" fontId="15" fillId="0" borderId="1" xfId="0" applyNumberFormat="1" applyFont="1" applyFill="1" applyBorder="1" applyAlignment="1">
      <alignment horizontal="left"/>
    </xf>
    <xf numFmtId="170" fontId="15" fillId="0" borderId="1" xfId="0" applyNumberFormat="1" applyFont="1" applyFill="1" applyBorder="1" applyAlignment="1">
      <alignment horizontal="right"/>
    </xf>
    <xf numFmtId="168" fontId="15" fillId="0" borderId="1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170" fontId="15" fillId="0" borderId="0" xfId="0" applyNumberFormat="1" applyFont="1" applyAlignment="1">
      <alignment horizontal="left"/>
    </xf>
    <xf numFmtId="170" fontId="18" fillId="0" borderId="0" xfId="19" applyNumberFormat="1" applyFont="1" applyAlignment="1" applyProtection="1">
      <alignment horizontal="right"/>
      <protection/>
    </xf>
    <xf numFmtId="168" fontId="15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170" fontId="15" fillId="0" borderId="1" xfId="0" applyNumberFormat="1" applyFont="1" applyBorder="1" applyAlignment="1">
      <alignment horizontal="left"/>
    </xf>
    <xf numFmtId="170" fontId="15" fillId="0" borderId="1" xfId="0" applyNumberFormat="1" applyFont="1" applyBorder="1" applyAlignment="1">
      <alignment horizontal="right"/>
    </xf>
    <xf numFmtId="168" fontId="15" fillId="0" borderId="1" xfId="0" applyNumberFormat="1" applyFont="1" applyBorder="1" applyAlignment="1">
      <alignment horizontal="right"/>
    </xf>
    <xf numFmtId="2" fontId="15" fillId="0" borderId="1" xfId="0" applyNumberFormat="1" applyFont="1" applyBorder="1" applyAlignment="1">
      <alignment horizontal="right"/>
    </xf>
    <xf numFmtId="170" fontId="15" fillId="0" borderId="0" xfId="0" applyNumberFormat="1" applyFont="1" applyBorder="1" applyAlignment="1">
      <alignment horizontal="right"/>
    </xf>
    <xf numFmtId="168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70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right"/>
    </xf>
    <xf numFmtId="3" fontId="15" fillId="0" borderId="1" xfId="0" applyNumberFormat="1" applyFont="1" applyBorder="1" applyAlignment="1">
      <alignment/>
    </xf>
    <xf numFmtId="1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170" fontId="15" fillId="0" borderId="0" xfId="0" applyFont="1" applyFill="1" applyBorder="1" applyAlignment="1">
      <alignment/>
    </xf>
    <xf numFmtId="180" fontId="15" fillId="0" borderId="1" xfId="0" applyNumberFormat="1" applyFont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170" fontId="20" fillId="0" borderId="0" xfId="0" applyFont="1" applyAlignment="1">
      <alignment/>
    </xf>
    <xf numFmtId="179" fontId="20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170" fontId="15" fillId="0" borderId="0" xfId="0" applyFont="1" applyBorder="1" applyAlignment="1">
      <alignment horizontal="right"/>
    </xf>
    <xf numFmtId="170" fontId="15" fillId="0" borderId="0" xfId="21" applyFont="1" applyBorder="1">
      <alignment horizontal="right"/>
      <protection/>
    </xf>
    <xf numFmtId="170" fontId="15" fillId="0" borderId="0" xfId="0" applyNumberFormat="1" applyFont="1" applyFill="1" applyBorder="1" applyAlignment="1">
      <alignment/>
    </xf>
    <xf numFmtId="4" fontId="15" fillId="0" borderId="0" xfId="22" applyFont="1" applyBorder="1">
      <alignment horizontal="right"/>
      <protection/>
    </xf>
    <xf numFmtId="170" fontId="15" fillId="0" borderId="0" xfId="0" applyFont="1" applyAlignment="1">
      <alignment horizontal="left"/>
    </xf>
    <xf numFmtId="175" fontId="15" fillId="0" borderId="0" xfId="0" applyNumberFormat="1" applyFont="1" applyAlignment="1">
      <alignment/>
    </xf>
    <xf numFmtId="175" fontId="15" fillId="0" borderId="1" xfId="0" applyNumberFormat="1" applyFont="1" applyBorder="1" applyAlignment="1">
      <alignment/>
    </xf>
    <xf numFmtId="175" fontId="17" fillId="0" borderId="0" xfId="0" applyNumberFormat="1" applyFont="1" applyAlignment="1">
      <alignment/>
    </xf>
    <xf numFmtId="170" fontId="19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3" fontId="15" fillId="0" borderId="1" xfId="0" applyNumberFormat="1" applyFont="1" applyBorder="1" applyAlignment="1">
      <alignment horizontal="right"/>
    </xf>
    <xf numFmtId="168" fontId="15" fillId="0" borderId="1" xfId="0" applyNumberFormat="1" applyFont="1" applyBorder="1" applyAlignment="1">
      <alignment horizontal="right"/>
    </xf>
    <xf numFmtId="170" fontId="15" fillId="0" borderId="1" xfId="0" applyNumberFormat="1" applyFont="1" applyBorder="1" applyAlignment="1">
      <alignment horizontal="right"/>
    </xf>
    <xf numFmtId="170" fontId="16" fillId="0" borderId="0" xfId="0" applyFont="1" applyAlignment="1">
      <alignment horizontal="center"/>
    </xf>
    <xf numFmtId="170" fontId="15" fillId="0" borderId="0" xfId="0" applyFont="1" applyBorder="1" applyAlignment="1">
      <alignment horizontal="center"/>
    </xf>
    <xf numFmtId="1" fontId="15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168" fontId="15" fillId="0" borderId="0" xfId="0" applyNumberFormat="1" applyFont="1" applyBorder="1" applyAlignment="1">
      <alignment horizontal="right"/>
    </xf>
    <xf numFmtId="170" fontId="13" fillId="0" borderId="0" xfId="0" applyFont="1" applyBorder="1" applyAlignment="1">
      <alignment/>
    </xf>
    <xf numFmtId="170" fontId="15" fillId="0" borderId="1" xfId="0" applyFont="1" applyFill="1" applyBorder="1" applyAlignment="1">
      <alignment/>
    </xf>
    <xf numFmtId="1" fontId="15" fillId="0" borderId="1" xfId="0" applyNumberFormat="1" applyFont="1" applyFill="1" applyBorder="1" applyAlignment="1">
      <alignment horizontal="right"/>
    </xf>
    <xf numFmtId="180" fontId="15" fillId="0" borderId="0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right"/>
    </xf>
    <xf numFmtId="1" fontId="15" fillId="0" borderId="1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170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2" fontId="15" fillId="0" borderId="1" xfId="0" applyNumberFormat="1" applyFont="1" applyFill="1" applyBorder="1" applyAlignment="1">
      <alignment horizontal="right"/>
    </xf>
    <xf numFmtId="170" fontId="15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 horizontal="right"/>
    </xf>
    <xf numFmtId="3" fontId="15" fillId="0" borderId="1" xfId="0" applyNumberFormat="1" applyFont="1" applyFill="1" applyBorder="1" applyAlignment="1">
      <alignment/>
    </xf>
    <xf numFmtId="170" fontId="15" fillId="0" borderId="0" xfId="0" applyNumberFormat="1" applyFont="1" applyBorder="1" applyAlignment="1">
      <alignment/>
    </xf>
    <xf numFmtId="3" fontId="15" fillId="0" borderId="0" xfId="0" applyNumberFormat="1" applyFont="1" applyAlignment="1">
      <alignment horizontal="right"/>
    </xf>
    <xf numFmtId="3" fontId="15" fillId="0" borderId="1" xfId="0" applyNumberFormat="1" applyFont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15" fillId="0" borderId="1" xfId="0" applyNumberFormat="1" applyFont="1" applyBorder="1" applyAlignment="1">
      <alignment horizontal="right"/>
    </xf>
    <xf numFmtId="175" fontId="15" fillId="0" borderId="0" xfId="0" applyNumberFormat="1" applyFont="1" applyAlignment="1">
      <alignment horizontal="right"/>
    </xf>
    <xf numFmtId="175" fontId="15" fillId="0" borderId="1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170" fontId="10" fillId="0" borderId="0" xfId="0" applyFont="1" applyAlignment="1">
      <alignment horizontal="left" vertical="top" wrapText="1"/>
    </xf>
    <xf numFmtId="170" fontId="11" fillId="0" borderId="0" xfId="0" applyFont="1" applyAlignment="1">
      <alignment horizontal="left" vertical="top"/>
    </xf>
    <xf numFmtId="170" fontId="10" fillId="0" borderId="0" xfId="0" applyFont="1" applyAlignment="1">
      <alignment horizontal="left"/>
    </xf>
    <xf numFmtId="170" fontId="10" fillId="0" borderId="0" xfId="0" applyFont="1" applyAlignment="1">
      <alignment horizontal="center"/>
    </xf>
    <xf numFmtId="170" fontId="10" fillId="0" borderId="1" xfId="0" applyFont="1" applyBorder="1" applyAlignment="1">
      <alignment horizontal="center"/>
    </xf>
    <xf numFmtId="170" fontId="10" fillId="0" borderId="0" xfId="0" applyFont="1" applyAlignment="1">
      <alignment horizontal="left" vertical="center"/>
    </xf>
    <xf numFmtId="170" fontId="0" fillId="0" borderId="0" xfId="0" applyAlignment="1">
      <alignment vertical="center"/>
    </xf>
    <xf numFmtId="174" fontId="10" fillId="0" borderId="0" xfId="0" applyNumberFormat="1" applyFont="1" applyAlignment="1">
      <alignment horizontal="center"/>
    </xf>
    <xf numFmtId="170" fontId="10" fillId="0" borderId="0" xfId="0" applyFont="1" applyAlignment="1">
      <alignment horizontal="left" wrapText="1"/>
    </xf>
    <xf numFmtId="170" fontId="9" fillId="0" borderId="0" xfId="0" applyFont="1" applyAlignment="1">
      <alignment horizontal="center"/>
    </xf>
    <xf numFmtId="3" fontId="6" fillId="0" borderId="0" xfId="20" applyNumberFormat="1" applyFont="1" applyAlignment="1" applyProtection="1">
      <alignment horizontal="center"/>
      <protection/>
    </xf>
    <xf numFmtId="3" fontId="6" fillId="0" borderId="0" xfId="20" applyNumberFormat="1" applyAlignment="1" applyProtection="1">
      <alignment horizontal="center"/>
      <protection/>
    </xf>
    <xf numFmtId="4" fontId="14" fillId="0" borderId="0" xfId="0" applyNumberFormat="1" applyFont="1" applyAlignment="1">
      <alignment horizontal="center"/>
    </xf>
    <xf numFmtId="4" fontId="15" fillId="0" borderId="2" xfId="0" applyNumberFormat="1" applyFont="1" applyBorder="1" applyAlignment="1">
      <alignment horizontal="center"/>
    </xf>
    <xf numFmtId="170" fontId="15" fillId="0" borderId="2" xfId="0" applyFont="1" applyBorder="1" applyAlignment="1">
      <alignment horizontal="center"/>
    </xf>
    <xf numFmtId="170" fontId="15" fillId="0" borderId="2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15" fillId="0" borderId="2" xfId="0" applyNumberFormat="1" applyFont="1" applyBorder="1" applyAlignment="1">
      <alignment horizontal="center"/>
    </xf>
    <xf numFmtId="168" fontId="15" fillId="0" borderId="2" xfId="0" applyNumberFormat="1" applyFont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70" fontId="15" fillId="0" borderId="2" xfId="0" applyNumberFormat="1" applyFont="1" applyFill="1" applyBorder="1" applyAlignment="1">
      <alignment horizontal="center"/>
    </xf>
    <xf numFmtId="168" fontId="15" fillId="0" borderId="2" xfId="0" applyNumberFormat="1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center"/>
    </xf>
    <xf numFmtId="170" fontId="15" fillId="0" borderId="0" xfId="0" applyFont="1" applyBorder="1" applyAlignment="1">
      <alignment horizontal="center"/>
    </xf>
    <xf numFmtId="170" fontId="15" fillId="0" borderId="1" xfId="0" applyFont="1" applyBorder="1" applyAlignment="1">
      <alignment horizontal="center"/>
    </xf>
    <xf numFmtId="170" fontId="16" fillId="0" borderId="0" xfId="0" applyFont="1" applyAlignment="1">
      <alignment horizontal="center"/>
    </xf>
    <xf numFmtId="175" fontId="16" fillId="0" borderId="0" xfId="0" applyNumberFormat="1" applyFont="1" applyAlignment="1">
      <alignment horizontal="center"/>
    </xf>
    <xf numFmtId="175" fontId="15" fillId="0" borderId="2" xfId="0" applyNumberFormat="1" applyFont="1" applyBorder="1" applyAlignment="1">
      <alignment horizontal="center"/>
    </xf>
    <xf numFmtId="170" fontId="0" fillId="0" borderId="1" xfId="0" applyBorder="1" applyAlignment="1">
      <alignment horizontal="center"/>
    </xf>
    <xf numFmtId="170" fontId="15" fillId="0" borderId="0" xfId="0" applyFont="1" applyAlignment="1">
      <alignment horizontal="left" wrapText="1"/>
    </xf>
    <xf numFmtId="170" fontId="0" fillId="0" borderId="0" xfId="0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LAST SIX" xfId="21"/>
    <cellStyle name="LAST SIX END" xfId="22"/>
    <cellStyle name="MIDDLE" xfId="23"/>
    <cellStyle name="Percent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l@umn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1">
      <selection activeCell="H34" sqref="H34"/>
    </sheetView>
  </sheetViews>
  <sheetFormatPr defaultColWidth="11.00390625" defaultRowHeight="12.75"/>
  <cols>
    <col min="1" max="1" width="3.75390625" style="0" customWidth="1"/>
    <col min="2" max="2" width="10.00390625" style="0" customWidth="1"/>
    <col min="3" max="3" width="12.875" style="0" customWidth="1"/>
    <col min="5" max="5" width="7.875" style="0" customWidth="1"/>
    <col min="8" max="8" width="19.125" style="0" customWidth="1"/>
    <col min="9" max="9" width="6.25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9" ht="18">
      <c r="A2" s="115" t="s">
        <v>77</v>
      </c>
      <c r="B2" s="115"/>
      <c r="C2" s="115"/>
      <c r="D2" s="115"/>
      <c r="E2" s="115"/>
      <c r="F2" s="115"/>
      <c r="G2" s="115"/>
      <c r="H2" s="115"/>
      <c r="I2" s="115"/>
    </row>
    <row r="3" spans="1:8" ht="13.5">
      <c r="A3" s="1"/>
      <c r="B3" s="1"/>
      <c r="C3" s="1"/>
      <c r="D3" s="1"/>
      <c r="E3" s="1"/>
      <c r="F3" s="1"/>
      <c r="G3" s="1"/>
      <c r="H3" s="1"/>
    </row>
    <row r="4" spans="1:8" ht="13.5">
      <c r="A4" s="1"/>
      <c r="B4" s="109" t="s">
        <v>68</v>
      </c>
      <c r="C4" s="109"/>
      <c r="D4" s="109"/>
      <c r="E4" s="109"/>
      <c r="F4" s="109"/>
      <c r="G4" s="109"/>
      <c r="H4" s="109"/>
    </row>
    <row r="5" spans="1:8" ht="15">
      <c r="A5" s="1"/>
      <c r="B5" s="116" t="s">
        <v>11</v>
      </c>
      <c r="C5" s="117"/>
      <c r="D5" s="117"/>
      <c r="E5" s="117"/>
      <c r="F5" s="117"/>
      <c r="G5" s="117"/>
      <c r="H5" s="117"/>
    </row>
    <row r="6" spans="1:9" ht="15.75">
      <c r="A6" s="2"/>
      <c r="B6" s="2"/>
      <c r="C6" s="2"/>
      <c r="D6" s="2"/>
      <c r="E6" s="2"/>
      <c r="F6" s="2"/>
      <c r="G6" s="2"/>
      <c r="H6" s="2"/>
      <c r="I6" s="3"/>
    </row>
    <row r="7" spans="1:9" ht="15.75">
      <c r="A7" s="2"/>
      <c r="B7" s="2"/>
      <c r="C7" s="109" t="s">
        <v>69</v>
      </c>
      <c r="D7" s="109"/>
      <c r="E7" s="109"/>
      <c r="F7" s="109"/>
      <c r="G7" s="109"/>
      <c r="H7" s="2"/>
      <c r="I7" s="3"/>
    </row>
    <row r="8" spans="1:9" ht="15.75">
      <c r="A8" s="2"/>
      <c r="B8" s="2"/>
      <c r="C8" s="109" t="s">
        <v>70</v>
      </c>
      <c r="D8" s="109"/>
      <c r="E8" s="109"/>
      <c r="F8" s="109"/>
      <c r="G8" s="109"/>
      <c r="H8" s="2"/>
      <c r="I8" s="3"/>
    </row>
    <row r="9" spans="1:9" ht="9" customHeight="1">
      <c r="A9" s="2"/>
      <c r="B9" s="2"/>
      <c r="C9" s="2"/>
      <c r="D9" s="2"/>
      <c r="E9" s="2"/>
      <c r="F9" s="2"/>
      <c r="G9" s="2"/>
      <c r="H9" s="2"/>
      <c r="I9" s="3"/>
    </row>
    <row r="10" spans="1:9" ht="15.75">
      <c r="A10" s="2"/>
      <c r="B10" s="2"/>
      <c r="C10" s="113" t="s">
        <v>8</v>
      </c>
      <c r="D10" s="113"/>
      <c r="E10" s="113"/>
      <c r="F10" s="113"/>
      <c r="G10" s="113"/>
      <c r="H10" s="2"/>
      <c r="I10" s="3"/>
    </row>
    <row r="11" spans="1:9" ht="15.75">
      <c r="A11" s="2"/>
      <c r="B11" s="114" t="s">
        <v>88</v>
      </c>
      <c r="C11" s="114"/>
      <c r="D11" s="114"/>
      <c r="E11" s="114"/>
      <c r="F11" s="114"/>
      <c r="G11" s="114"/>
      <c r="H11" s="114"/>
      <c r="I11" s="3"/>
    </row>
    <row r="12" spans="1:9" ht="15.75">
      <c r="A12" s="2"/>
      <c r="B12" s="114"/>
      <c r="C12" s="114"/>
      <c r="D12" s="114"/>
      <c r="E12" s="114"/>
      <c r="F12" s="114"/>
      <c r="G12" s="114"/>
      <c r="H12" s="114"/>
      <c r="I12" s="3"/>
    </row>
    <row r="13" spans="1:9" ht="15.75">
      <c r="A13" s="2"/>
      <c r="B13" s="114"/>
      <c r="C13" s="114"/>
      <c r="D13" s="114"/>
      <c r="E13" s="114"/>
      <c r="F13" s="114"/>
      <c r="G13" s="114"/>
      <c r="H13" s="114"/>
      <c r="I13" s="3"/>
    </row>
    <row r="14" spans="1:9" ht="15.75">
      <c r="A14" s="2"/>
      <c r="B14" s="114"/>
      <c r="C14" s="114"/>
      <c r="D14" s="114"/>
      <c r="E14" s="114"/>
      <c r="F14" s="114"/>
      <c r="G14" s="114"/>
      <c r="H14" s="114"/>
      <c r="I14" s="3"/>
    </row>
    <row r="15" spans="1:9" ht="15.75">
      <c r="A15" s="2"/>
      <c r="B15" s="2"/>
      <c r="C15" s="2"/>
      <c r="D15" s="2"/>
      <c r="E15" s="2"/>
      <c r="F15" s="2"/>
      <c r="G15" s="2"/>
      <c r="H15" s="2"/>
      <c r="I15" s="3"/>
    </row>
    <row r="16" spans="1:9" ht="15.75">
      <c r="A16" s="2"/>
      <c r="B16" s="108" t="s">
        <v>71</v>
      </c>
      <c r="C16" s="108"/>
      <c r="D16" s="108"/>
      <c r="E16" s="108"/>
      <c r="F16" s="108"/>
      <c r="G16" s="108"/>
      <c r="H16" s="108"/>
      <c r="I16" s="3"/>
    </row>
    <row r="17" spans="1:9" ht="15.75">
      <c r="A17" s="2"/>
      <c r="B17" s="2"/>
      <c r="C17" s="2"/>
      <c r="D17" s="111" t="s">
        <v>73</v>
      </c>
      <c r="E17" s="111"/>
      <c r="F17" s="110" t="s">
        <v>74</v>
      </c>
      <c r="G17" s="110"/>
      <c r="H17" s="110"/>
      <c r="I17" s="3"/>
    </row>
    <row r="18" spans="1:9" ht="15.75">
      <c r="A18" s="2"/>
      <c r="B18" s="2"/>
      <c r="C18" s="2"/>
      <c r="D18" s="112"/>
      <c r="E18" s="112"/>
      <c r="F18" s="109" t="s">
        <v>72</v>
      </c>
      <c r="G18" s="109"/>
      <c r="H18" s="109"/>
      <c r="I18" s="3"/>
    </row>
    <row r="19" spans="1:9" ht="15.75">
      <c r="A19" s="3"/>
      <c r="B19" s="114" t="s">
        <v>38</v>
      </c>
      <c r="C19" s="114"/>
      <c r="D19" s="114"/>
      <c r="E19" s="114"/>
      <c r="F19" s="114"/>
      <c r="G19" s="114"/>
      <c r="H19" s="114"/>
      <c r="I19" s="3"/>
    </row>
    <row r="20" spans="1:9" ht="15.75">
      <c r="A20" s="3"/>
      <c r="B20" s="114"/>
      <c r="C20" s="114"/>
      <c r="D20" s="114"/>
      <c r="E20" s="114"/>
      <c r="F20" s="114"/>
      <c r="G20" s="114"/>
      <c r="H20" s="114"/>
      <c r="I20" s="3"/>
    </row>
    <row r="21" spans="1:9" ht="15.75">
      <c r="A21" s="3"/>
      <c r="B21" s="114"/>
      <c r="C21" s="114"/>
      <c r="D21" s="114"/>
      <c r="E21" s="114"/>
      <c r="F21" s="114"/>
      <c r="G21" s="114"/>
      <c r="H21" s="114"/>
      <c r="I21" s="3"/>
    </row>
    <row r="22" spans="1:9" ht="15.75">
      <c r="A22" s="3"/>
      <c r="B22" s="114"/>
      <c r="C22" s="114"/>
      <c r="D22" s="114"/>
      <c r="E22" s="114"/>
      <c r="F22" s="114"/>
      <c r="G22" s="114"/>
      <c r="H22" s="114"/>
      <c r="I22" s="3"/>
    </row>
    <row r="23" spans="1:9" ht="15.75">
      <c r="A23" s="3"/>
      <c r="B23" s="114"/>
      <c r="C23" s="114"/>
      <c r="D23" s="114"/>
      <c r="E23" s="114"/>
      <c r="F23" s="114"/>
      <c r="G23" s="114"/>
      <c r="H23" s="114"/>
      <c r="I23" s="3"/>
    </row>
    <row r="24" spans="1:9" ht="15.75">
      <c r="A24" s="3"/>
      <c r="B24" s="3"/>
      <c r="C24" s="3"/>
      <c r="D24" s="3"/>
      <c r="E24" s="3"/>
      <c r="F24" s="3"/>
      <c r="G24" s="3"/>
      <c r="H24" s="3"/>
      <c r="I24" s="3"/>
    </row>
    <row r="25" spans="1:9" ht="15.75">
      <c r="A25" s="3"/>
      <c r="B25" s="4" t="s">
        <v>80</v>
      </c>
      <c r="C25" s="106" t="s">
        <v>57</v>
      </c>
      <c r="D25" s="107"/>
      <c r="E25" s="107"/>
      <c r="F25" s="107"/>
      <c r="G25" s="107"/>
      <c r="H25" s="107"/>
      <c r="I25" s="3"/>
    </row>
    <row r="26" spans="1:9" ht="15.75">
      <c r="A26" s="3"/>
      <c r="B26" s="3"/>
      <c r="C26" s="107"/>
      <c r="D26" s="107"/>
      <c r="E26" s="107"/>
      <c r="F26" s="107"/>
      <c r="G26" s="107"/>
      <c r="H26" s="107"/>
      <c r="I26" s="3"/>
    </row>
    <row r="27" spans="1:9" ht="15.75">
      <c r="A27" s="3"/>
      <c r="B27" s="3"/>
      <c r="C27" s="107"/>
      <c r="D27" s="107"/>
      <c r="E27" s="107"/>
      <c r="F27" s="107"/>
      <c r="G27" s="107"/>
      <c r="H27" s="107"/>
      <c r="I27" s="3"/>
    </row>
    <row r="28" spans="1:9" ht="15.75">
      <c r="A28" s="3"/>
      <c r="B28" s="3"/>
      <c r="C28" s="3"/>
      <c r="D28" s="3"/>
      <c r="E28" s="3"/>
      <c r="F28" s="3"/>
      <c r="G28" s="3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</sheetData>
  <mergeCells count="13">
    <mergeCell ref="A2:I2"/>
    <mergeCell ref="B4:H4"/>
    <mergeCell ref="B5:H5"/>
    <mergeCell ref="C7:G7"/>
    <mergeCell ref="C25:H27"/>
    <mergeCell ref="B16:H16"/>
    <mergeCell ref="F18:H18"/>
    <mergeCell ref="F17:H17"/>
    <mergeCell ref="D17:E18"/>
    <mergeCell ref="C8:G8"/>
    <mergeCell ref="C10:G10"/>
    <mergeCell ref="B11:H14"/>
    <mergeCell ref="B19:H23"/>
  </mergeCells>
  <hyperlinks>
    <hyperlink ref="B5:H5" r:id="rId1" display="davidl@umn.edu"/>
  </hyperlinks>
  <printOptions/>
  <pageMargins left="0.75" right="0.75" top="1" bottom="1" header="0.5" footer="0.5"/>
  <pageSetup fitToHeight="1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125" zoomScaleNormal="125" workbookViewId="0" topLeftCell="A1">
      <selection activeCell="J52" sqref="J52"/>
    </sheetView>
  </sheetViews>
  <sheetFormatPr defaultColWidth="11.00390625" defaultRowHeight="12.75"/>
  <cols>
    <col min="1" max="1" width="11.00390625" style="5" customWidth="1"/>
    <col min="2" max="3" width="9.00390625" style="5" customWidth="1"/>
    <col min="4" max="4" width="9.875" style="5" customWidth="1"/>
    <col min="5" max="6" width="9.00390625" style="5" customWidth="1"/>
    <col min="7" max="7" width="0.875" style="5" customWidth="1"/>
    <col min="8" max="8" width="9.00390625" style="10" customWidth="1"/>
    <col min="9" max="9" width="9.00390625" style="5" customWidth="1"/>
    <col min="10" max="10" width="0.875" style="5" customWidth="1"/>
    <col min="11" max="11" width="9.00390625" style="5" customWidth="1"/>
    <col min="12" max="12" width="9.00390625" style="8" customWidth="1"/>
    <col min="13" max="16384" width="11.00390625" style="5" customWidth="1"/>
  </cols>
  <sheetData>
    <row r="1" spans="1:12" ht="10.5" customHeight="1">
      <c r="A1" s="118" t="s">
        <v>81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4.5" customHeight="1">
      <c r="A2" s="6"/>
      <c r="B2" s="6"/>
      <c r="C2" s="6"/>
      <c r="D2" s="6"/>
      <c r="E2" s="6"/>
      <c r="F2" s="6"/>
      <c r="G2" s="6"/>
      <c r="H2" s="9"/>
      <c r="I2" s="6"/>
      <c r="J2" s="6"/>
      <c r="K2" s="6"/>
      <c r="L2" s="7"/>
    </row>
    <row r="3" spans="1:12" ht="12" customHeight="1">
      <c r="A3" s="13"/>
      <c r="B3" s="13"/>
      <c r="C3" s="13"/>
      <c r="D3" s="13"/>
      <c r="E3" s="119" t="s">
        <v>82</v>
      </c>
      <c r="F3" s="119"/>
      <c r="G3" s="119"/>
      <c r="H3" s="119"/>
      <c r="I3" s="119"/>
      <c r="J3" s="119"/>
      <c r="K3" s="119"/>
      <c r="L3" s="119"/>
    </row>
    <row r="4" spans="1:12" ht="12" customHeight="1">
      <c r="A4" s="13"/>
      <c r="B4" s="14">
        <v>1000</v>
      </c>
      <c r="C4" s="15" t="s">
        <v>87</v>
      </c>
      <c r="D4" s="15" t="s">
        <v>107</v>
      </c>
      <c r="E4" s="120" t="s">
        <v>83</v>
      </c>
      <c r="F4" s="120"/>
      <c r="G4" s="16"/>
      <c r="H4" s="119" t="s">
        <v>84</v>
      </c>
      <c r="I4" s="119"/>
      <c r="J4" s="13"/>
      <c r="K4" s="121" t="s">
        <v>85</v>
      </c>
      <c r="L4" s="121"/>
    </row>
    <row r="5" spans="1:12" ht="12" customHeight="1">
      <c r="A5" s="13"/>
      <c r="B5" s="15" t="s">
        <v>108</v>
      </c>
      <c r="C5" s="15" t="s">
        <v>109</v>
      </c>
      <c r="D5" s="15" t="s">
        <v>110</v>
      </c>
      <c r="E5" s="15"/>
      <c r="F5" s="66">
        <v>1000</v>
      </c>
      <c r="G5" s="15"/>
      <c r="H5" s="93"/>
      <c r="I5" s="66">
        <v>1000</v>
      </c>
      <c r="J5" s="15"/>
      <c r="K5" s="15"/>
      <c r="L5" s="66">
        <v>1000</v>
      </c>
    </row>
    <row r="6" spans="1:12" ht="12" customHeight="1">
      <c r="A6" s="18" t="s">
        <v>86</v>
      </c>
      <c r="B6" s="19" t="s">
        <v>9</v>
      </c>
      <c r="C6" s="19" t="s">
        <v>112</v>
      </c>
      <c r="D6" s="19" t="s">
        <v>113</v>
      </c>
      <c r="E6" s="19" t="s">
        <v>114</v>
      </c>
      <c r="F6" s="19" t="s">
        <v>109</v>
      </c>
      <c r="G6" s="19"/>
      <c r="H6" s="94" t="s">
        <v>114</v>
      </c>
      <c r="I6" s="19" t="s">
        <v>109</v>
      </c>
      <c r="J6" s="19"/>
      <c r="K6" s="19" t="s">
        <v>114</v>
      </c>
      <c r="L6" s="69" t="s">
        <v>109</v>
      </c>
    </row>
    <row r="7" spans="1:12" ht="12" customHeight="1">
      <c r="A7" s="13" t="s">
        <v>115</v>
      </c>
      <c r="B7" s="45">
        <v>115</v>
      </c>
      <c r="C7" s="13">
        <v>55</v>
      </c>
      <c r="D7" s="45">
        <v>6325</v>
      </c>
      <c r="E7" s="91">
        <v>0</v>
      </c>
      <c r="F7" s="46">
        <f>$D7*$E7/(100-$E7)</f>
        <v>0</v>
      </c>
      <c r="G7" s="15"/>
      <c r="H7" s="91">
        <v>0.5</v>
      </c>
      <c r="I7" s="14">
        <f aca="true" t="shared" si="0" ref="I7:I43">$D7*$H7/(100-$H7)</f>
        <v>31.78391959798995</v>
      </c>
      <c r="J7" s="15"/>
      <c r="K7" s="91" t="s">
        <v>93</v>
      </c>
      <c r="L7" s="14" t="s">
        <v>5</v>
      </c>
    </row>
    <row r="8" spans="1:12" ht="12" customHeight="1">
      <c r="A8" s="13" t="s">
        <v>116</v>
      </c>
      <c r="B8" s="45">
        <v>150</v>
      </c>
      <c r="C8" s="13">
        <v>44</v>
      </c>
      <c r="D8" s="45">
        <v>8100</v>
      </c>
      <c r="E8" s="91">
        <v>0</v>
      </c>
      <c r="F8" s="46">
        <f aca="true" t="shared" si="1" ref="F8:F44">$D8*$E8/(100-$E8)</f>
        <v>0</v>
      </c>
      <c r="G8" s="15"/>
      <c r="H8" s="91" t="s">
        <v>5</v>
      </c>
      <c r="I8" s="15" t="s">
        <v>5</v>
      </c>
      <c r="J8" s="15"/>
      <c r="K8" s="91">
        <v>0.5</v>
      </c>
      <c r="L8" s="14">
        <f aca="true" t="shared" si="2" ref="L8:L43">$D8*$K8/(100-$K8)</f>
        <v>40.7035175879397</v>
      </c>
    </row>
    <row r="9" spans="1:12" ht="12" customHeight="1">
      <c r="A9" s="13" t="s">
        <v>117</v>
      </c>
      <c r="B9" s="23">
        <v>360</v>
      </c>
      <c r="C9" s="13">
        <v>80</v>
      </c>
      <c r="D9" s="45">
        <v>28800</v>
      </c>
      <c r="E9" s="91">
        <v>0</v>
      </c>
      <c r="F9" s="46">
        <f t="shared" si="1"/>
        <v>0</v>
      </c>
      <c r="G9" s="15"/>
      <c r="H9" s="91" t="s">
        <v>5</v>
      </c>
      <c r="I9" s="15" t="s">
        <v>5</v>
      </c>
      <c r="J9" s="15"/>
      <c r="K9" s="91">
        <v>3</v>
      </c>
      <c r="L9" s="14">
        <f t="shared" si="2"/>
        <v>890.7216494845361</v>
      </c>
    </row>
    <row r="10" spans="1:12" ht="12" customHeight="1">
      <c r="A10" s="13" t="s">
        <v>0</v>
      </c>
      <c r="B10" s="23">
        <v>2350</v>
      </c>
      <c r="C10" s="13">
        <v>40</v>
      </c>
      <c r="D10" s="45">
        <v>105750</v>
      </c>
      <c r="E10" s="91">
        <v>0</v>
      </c>
      <c r="F10" s="46">
        <v>0</v>
      </c>
      <c r="G10" s="15"/>
      <c r="H10" s="91" t="s">
        <v>5</v>
      </c>
      <c r="I10" s="14" t="s">
        <v>5</v>
      </c>
      <c r="J10" s="15"/>
      <c r="K10" s="91">
        <v>2</v>
      </c>
      <c r="L10" s="14">
        <f t="shared" si="2"/>
        <v>2158.1632653061224</v>
      </c>
    </row>
    <row r="11" spans="1:12" ht="12" customHeight="1">
      <c r="A11" s="13" t="s">
        <v>60</v>
      </c>
      <c r="B11" s="23">
        <v>45</v>
      </c>
      <c r="C11" s="13">
        <v>62</v>
      </c>
      <c r="D11" s="45">
        <v>2610</v>
      </c>
      <c r="E11" s="91">
        <v>0</v>
      </c>
      <c r="F11" s="46">
        <f t="shared" si="1"/>
        <v>0</v>
      </c>
      <c r="G11" s="15"/>
      <c r="H11" s="91">
        <v>0</v>
      </c>
      <c r="I11" s="14">
        <f t="shared" si="0"/>
        <v>0</v>
      </c>
      <c r="J11" s="15"/>
      <c r="K11" s="91">
        <v>0</v>
      </c>
      <c r="L11" s="14">
        <f t="shared" si="2"/>
        <v>0</v>
      </c>
    </row>
    <row r="12" spans="1:12" ht="12" customHeight="1">
      <c r="A12" s="13" t="s">
        <v>1</v>
      </c>
      <c r="B12" s="23">
        <v>7</v>
      </c>
      <c r="C12" s="13">
        <v>43</v>
      </c>
      <c r="D12" s="45">
        <v>280</v>
      </c>
      <c r="E12" s="91">
        <v>0</v>
      </c>
      <c r="F12" s="46">
        <f t="shared" si="1"/>
        <v>0</v>
      </c>
      <c r="G12" s="15"/>
      <c r="H12" s="91" t="s">
        <v>5</v>
      </c>
      <c r="I12" s="14" t="s">
        <v>5</v>
      </c>
      <c r="J12" s="15"/>
      <c r="K12" s="91">
        <v>0</v>
      </c>
      <c r="L12" s="14">
        <f t="shared" si="2"/>
        <v>0</v>
      </c>
    </row>
    <row r="13" spans="1:12" ht="12" customHeight="1">
      <c r="A13" s="13" t="s">
        <v>2</v>
      </c>
      <c r="B13" s="23">
        <v>125</v>
      </c>
      <c r="C13" s="13">
        <v>42</v>
      </c>
      <c r="D13" s="45">
        <v>5000</v>
      </c>
      <c r="E13" s="91">
        <v>0</v>
      </c>
      <c r="F13" s="46">
        <f t="shared" si="1"/>
        <v>0</v>
      </c>
      <c r="G13" s="15"/>
      <c r="H13" s="91">
        <v>1</v>
      </c>
      <c r="I13" s="14">
        <f t="shared" si="0"/>
        <v>50.505050505050505</v>
      </c>
      <c r="J13" s="15"/>
      <c r="K13" s="91" t="s">
        <v>5</v>
      </c>
      <c r="L13" s="14" t="s">
        <v>5</v>
      </c>
    </row>
    <row r="14" spans="1:12" ht="12" customHeight="1">
      <c r="A14" s="13" t="s">
        <v>3</v>
      </c>
      <c r="B14" s="23">
        <v>710</v>
      </c>
      <c r="C14" s="13">
        <v>81</v>
      </c>
      <c r="D14" s="45">
        <v>58220</v>
      </c>
      <c r="E14" s="91" t="s">
        <v>5</v>
      </c>
      <c r="F14" s="15" t="s">
        <v>5</v>
      </c>
      <c r="G14" s="15"/>
      <c r="H14" s="91" t="s">
        <v>5</v>
      </c>
      <c r="I14" s="15" t="s">
        <v>5</v>
      </c>
      <c r="J14" s="15"/>
      <c r="K14" s="91">
        <v>3</v>
      </c>
      <c r="L14" s="14">
        <f t="shared" si="2"/>
        <v>1800.618556701031</v>
      </c>
    </row>
    <row r="15" spans="1:12" ht="12" customHeight="1">
      <c r="A15" s="13" t="s">
        <v>4</v>
      </c>
      <c r="B15" s="23">
        <v>295</v>
      </c>
      <c r="C15" s="13">
        <v>56</v>
      </c>
      <c r="D15" s="45">
        <v>16520</v>
      </c>
      <c r="E15" s="91">
        <v>0</v>
      </c>
      <c r="F15" s="46">
        <f t="shared" si="1"/>
        <v>0</v>
      </c>
      <c r="G15" s="15"/>
      <c r="H15" s="91">
        <v>1</v>
      </c>
      <c r="I15" s="14">
        <f t="shared" si="0"/>
        <v>166.86868686868686</v>
      </c>
      <c r="J15" s="15"/>
      <c r="K15" s="91">
        <v>0.3</v>
      </c>
      <c r="L15" s="14">
        <f t="shared" si="2"/>
        <v>49.70912738214644</v>
      </c>
    </row>
    <row r="16" spans="1:12" ht="12" customHeight="1">
      <c r="A16" s="13" t="s">
        <v>12</v>
      </c>
      <c r="B16" s="23">
        <v>230</v>
      </c>
      <c r="C16" s="13">
        <v>67</v>
      </c>
      <c r="D16" s="45">
        <v>13800</v>
      </c>
      <c r="E16" s="91" t="s">
        <v>5</v>
      </c>
      <c r="F16" s="15" t="s">
        <v>5</v>
      </c>
      <c r="G16" s="15"/>
      <c r="H16" s="91">
        <v>1</v>
      </c>
      <c r="I16" s="14">
        <f t="shared" si="0"/>
        <v>139.3939393939394</v>
      </c>
      <c r="J16" s="15"/>
      <c r="K16" s="91" t="s">
        <v>5</v>
      </c>
      <c r="L16" s="15" t="s">
        <v>5</v>
      </c>
    </row>
    <row r="17" spans="1:12" ht="12" customHeight="1">
      <c r="A17" s="13" t="s">
        <v>19</v>
      </c>
      <c r="B17" s="23">
        <v>10</v>
      </c>
      <c r="C17" s="13">
        <v>45</v>
      </c>
      <c r="D17" s="45">
        <v>460</v>
      </c>
      <c r="E17" s="91">
        <v>0</v>
      </c>
      <c r="F17" s="46">
        <f t="shared" si="1"/>
        <v>0</v>
      </c>
      <c r="G17" s="15"/>
      <c r="H17" s="91" t="s">
        <v>5</v>
      </c>
      <c r="I17" s="14" t="s">
        <v>5</v>
      </c>
      <c r="J17" s="15"/>
      <c r="K17" s="91">
        <v>0</v>
      </c>
      <c r="L17" s="14">
        <f t="shared" si="2"/>
        <v>0</v>
      </c>
    </row>
    <row r="18" spans="1:12" ht="12" customHeight="1">
      <c r="A18" s="13" t="s">
        <v>13</v>
      </c>
      <c r="B18" s="23">
        <v>8000</v>
      </c>
      <c r="C18" s="13">
        <v>42</v>
      </c>
      <c r="D18" s="45">
        <v>360000</v>
      </c>
      <c r="E18" s="91" t="s">
        <v>5</v>
      </c>
      <c r="F18" s="15" t="s">
        <v>5</v>
      </c>
      <c r="G18" s="15"/>
      <c r="H18" s="91">
        <v>1</v>
      </c>
      <c r="I18" s="14">
        <f t="shared" si="0"/>
        <v>3636.3636363636365</v>
      </c>
      <c r="J18" s="15"/>
      <c r="K18" s="91">
        <v>10.3</v>
      </c>
      <c r="L18" s="14">
        <f t="shared" si="2"/>
        <v>41337.79264214047</v>
      </c>
    </row>
    <row r="19" spans="1:12" ht="12" customHeight="1">
      <c r="A19" s="13" t="s">
        <v>14</v>
      </c>
      <c r="B19" s="23">
        <v>250</v>
      </c>
      <c r="C19" s="13">
        <v>57</v>
      </c>
      <c r="D19" s="45">
        <v>16500</v>
      </c>
      <c r="E19" s="91">
        <v>0</v>
      </c>
      <c r="F19" s="46">
        <f t="shared" si="1"/>
        <v>0</v>
      </c>
      <c r="G19" s="15"/>
      <c r="H19" s="91">
        <v>1</v>
      </c>
      <c r="I19" s="14">
        <f t="shared" si="0"/>
        <v>166.66666666666666</v>
      </c>
      <c r="J19" s="15"/>
      <c r="K19" s="91">
        <v>1</v>
      </c>
      <c r="L19" s="14">
        <f t="shared" si="2"/>
        <v>166.66666666666666</v>
      </c>
    </row>
    <row r="20" spans="1:12" ht="12" customHeight="1">
      <c r="A20" s="13" t="s">
        <v>15</v>
      </c>
      <c r="B20" s="23">
        <v>110</v>
      </c>
      <c r="C20" s="13">
        <v>56</v>
      </c>
      <c r="D20" s="45">
        <v>5500</v>
      </c>
      <c r="E20" s="91">
        <v>0</v>
      </c>
      <c r="F20" s="46">
        <f t="shared" si="1"/>
        <v>0</v>
      </c>
      <c r="G20" s="15"/>
      <c r="H20" s="91" t="s">
        <v>5</v>
      </c>
      <c r="I20" s="15" t="s">
        <v>5</v>
      </c>
      <c r="J20" s="15"/>
      <c r="K20" s="91">
        <v>4</v>
      </c>
      <c r="L20" s="14">
        <f t="shared" si="2"/>
        <v>229.16666666666666</v>
      </c>
    </row>
    <row r="21" spans="1:12" ht="12" customHeight="1">
      <c r="A21" s="13" t="s">
        <v>16</v>
      </c>
      <c r="B21" s="23">
        <v>510</v>
      </c>
      <c r="C21" s="13">
        <v>69</v>
      </c>
      <c r="D21" s="45">
        <v>35700</v>
      </c>
      <c r="E21" s="91">
        <v>0</v>
      </c>
      <c r="F21" s="46">
        <f t="shared" si="1"/>
        <v>0</v>
      </c>
      <c r="G21" s="15"/>
      <c r="H21" s="91">
        <v>1</v>
      </c>
      <c r="I21" s="14">
        <f t="shared" si="0"/>
        <v>360.6060606060606</v>
      </c>
      <c r="J21" s="15"/>
      <c r="K21" s="91" t="s">
        <v>5</v>
      </c>
      <c r="L21" s="14" t="s">
        <v>5</v>
      </c>
    </row>
    <row r="22" spans="1:12" ht="12" customHeight="1">
      <c r="A22" s="13" t="s">
        <v>17</v>
      </c>
      <c r="B22" s="23">
        <v>60</v>
      </c>
      <c r="C22" s="13">
        <v>45</v>
      </c>
      <c r="D22" s="45">
        <v>2820</v>
      </c>
      <c r="E22" s="91">
        <v>0</v>
      </c>
      <c r="F22" s="46">
        <f t="shared" si="1"/>
        <v>0</v>
      </c>
      <c r="G22" s="15"/>
      <c r="H22" s="91">
        <v>1</v>
      </c>
      <c r="I22" s="14">
        <f t="shared" si="0"/>
        <v>28.484848484848484</v>
      </c>
      <c r="J22" s="15"/>
      <c r="K22" s="91">
        <v>1</v>
      </c>
      <c r="L22" s="14">
        <f t="shared" si="2"/>
        <v>28.484848484848484</v>
      </c>
    </row>
    <row r="23" spans="1:12" ht="12" customHeight="1">
      <c r="A23" s="13" t="s">
        <v>20</v>
      </c>
      <c r="B23" s="23">
        <v>100</v>
      </c>
      <c r="C23" s="13">
        <v>50</v>
      </c>
      <c r="D23" s="45">
        <v>4700</v>
      </c>
      <c r="E23" s="91">
        <v>0</v>
      </c>
      <c r="F23" s="46">
        <f t="shared" si="1"/>
        <v>0</v>
      </c>
      <c r="G23" s="15"/>
      <c r="H23" s="91" t="s">
        <v>5</v>
      </c>
      <c r="I23" s="14" t="s">
        <v>5</v>
      </c>
      <c r="J23" s="15"/>
      <c r="K23" s="91" t="s">
        <v>5</v>
      </c>
      <c r="L23" s="14" t="s">
        <v>5</v>
      </c>
    </row>
    <row r="24" spans="1:12" ht="12" customHeight="1">
      <c r="A24" s="13" t="s">
        <v>18</v>
      </c>
      <c r="B24" s="23">
        <v>280</v>
      </c>
      <c r="C24" s="13">
        <v>47</v>
      </c>
      <c r="D24" s="45">
        <v>12600</v>
      </c>
      <c r="E24" s="91" t="s">
        <v>5</v>
      </c>
      <c r="F24" s="15" t="s">
        <v>5</v>
      </c>
      <c r="G24" s="15"/>
      <c r="H24" s="91">
        <v>1</v>
      </c>
      <c r="I24" s="14">
        <f t="shared" si="0"/>
        <v>127.27272727272727</v>
      </c>
      <c r="J24" s="15"/>
      <c r="K24" s="91">
        <v>1</v>
      </c>
      <c r="L24" s="14">
        <f t="shared" si="2"/>
        <v>127.27272727272727</v>
      </c>
    </row>
    <row r="25" spans="1:12" ht="12" customHeight="1">
      <c r="A25" s="13" t="s">
        <v>21</v>
      </c>
      <c r="B25" s="23">
        <v>1950</v>
      </c>
      <c r="C25" s="13">
        <v>37</v>
      </c>
      <c r="D25" s="45">
        <v>93600</v>
      </c>
      <c r="E25" s="91" t="s">
        <v>5</v>
      </c>
      <c r="F25" s="15" t="s">
        <v>5</v>
      </c>
      <c r="G25" s="15"/>
      <c r="H25" s="91">
        <v>2</v>
      </c>
      <c r="I25" s="14">
        <f t="shared" si="0"/>
        <v>1910.204081632653</v>
      </c>
      <c r="J25" s="15"/>
      <c r="K25" s="91">
        <v>4</v>
      </c>
      <c r="L25" s="14">
        <f t="shared" si="2"/>
        <v>3900</v>
      </c>
    </row>
    <row r="26" spans="1:12" ht="12" customHeight="1">
      <c r="A26" s="13" t="s">
        <v>23</v>
      </c>
      <c r="B26" s="23">
        <v>1490</v>
      </c>
      <c r="C26" s="13">
        <v>48</v>
      </c>
      <c r="D26" s="45">
        <v>64070</v>
      </c>
      <c r="E26" s="91">
        <v>0</v>
      </c>
      <c r="F26" s="46">
        <f t="shared" si="1"/>
        <v>0</v>
      </c>
      <c r="G26" s="15"/>
      <c r="H26" s="91">
        <v>0.1</v>
      </c>
      <c r="I26" s="14">
        <f t="shared" si="0"/>
        <v>64.13413413413413</v>
      </c>
      <c r="J26" s="15"/>
      <c r="K26" s="91">
        <v>7</v>
      </c>
      <c r="L26" s="14">
        <f t="shared" si="2"/>
        <v>4822.4731182795695</v>
      </c>
    </row>
    <row r="27" spans="1:12" ht="12" customHeight="1">
      <c r="A27" s="13" t="s">
        <v>22</v>
      </c>
      <c r="B27" s="23">
        <v>290</v>
      </c>
      <c r="C27" s="13">
        <v>25</v>
      </c>
      <c r="D27" s="45">
        <v>8120</v>
      </c>
      <c r="E27" s="91">
        <v>0</v>
      </c>
      <c r="F27" s="46">
        <f t="shared" si="1"/>
        <v>0</v>
      </c>
      <c r="G27" s="15"/>
      <c r="H27" s="91">
        <v>0</v>
      </c>
      <c r="I27" s="14">
        <f t="shared" si="0"/>
        <v>0</v>
      </c>
      <c r="J27" s="15"/>
      <c r="K27" s="91">
        <v>0</v>
      </c>
      <c r="L27" s="14">
        <f t="shared" si="2"/>
        <v>0</v>
      </c>
    </row>
    <row r="28" spans="1:12" ht="12" customHeight="1">
      <c r="A28" s="13" t="s">
        <v>24</v>
      </c>
      <c r="B28" s="23">
        <v>100</v>
      </c>
      <c r="C28" s="13">
        <v>65</v>
      </c>
      <c r="D28" s="45">
        <v>6700</v>
      </c>
      <c r="E28" s="91">
        <v>0</v>
      </c>
      <c r="F28" s="46">
        <f t="shared" si="1"/>
        <v>0</v>
      </c>
      <c r="G28" s="15"/>
      <c r="H28" s="91">
        <v>1</v>
      </c>
      <c r="I28" s="14">
        <f t="shared" si="0"/>
        <v>67.67676767676768</v>
      </c>
      <c r="J28" s="15"/>
      <c r="K28" s="91">
        <v>0</v>
      </c>
      <c r="L28" s="14">
        <f t="shared" si="2"/>
        <v>0</v>
      </c>
    </row>
    <row r="29" spans="1:12" ht="12" customHeight="1">
      <c r="A29" s="13" t="s">
        <v>25</v>
      </c>
      <c r="B29" s="23">
        <v>380</v>
      </c>
      <c r="C29" s="13">
        <v>49</v>
      </c>
      <c r="D29" s="45">
        <v>14060</v>
      </c>
      <c r="E29" s="91">
        <v>0</v>
      </c>
      <c r="F29" s="46">
        <f t="shared" si="1"/>
        <v>0</v>
      </c>
      <c r="G29" s="15"/>
      <c r="H29" s="91">
        <v>1</v>
      </c>
      <c r="I29" s="14">
        <f t="shared" si="0"/>
        <v>142.02020202020202</v>
      </c>
      <c r="J29" s="15"/>
      <c r="K29" s="91">
        <v>0</v>
      </c>
      <c r="L29" s="14">
        <v>0</v>
      </c>
    </row>
    <row r="30" spans="1:12" ht="12" customHeight="1">
      <c r="A30" s="13" t="s">
        <v>39</v>
      </c>
      <c r="B30" s="23">
        <v>320</v>
      </c>
      <c r="C30" s="13">
        <v>48</v>
      </c>
      <c r="D30" s="45">
        <v>17600</v>
      </c>
      <c r="E30" s="91">
        <v>0</v>
      </c>
      <c r="F30" s="46">
        <f t="shared" si="1"/>
        <v>0</v>
      </c>
      <c r="G30" s="15"/>
      <c r="H30" s="91">
        <v>1</v>
      </c>
      <c r="I30" s="14">
        <f t="shared" si="0"/>
        <v>177.77777777777777</v>
      </c>
      <c r="J30" s="15"/>
      <c r="K30" s="91">
        <v>3</v>
      </c>
      <c r="L30" s="14">
        <f t="shared" si="2"/>
        <v>544.3298969072165</v>
      </c>
    </row>
    <row r="31" spans="1:12" ht="12" customHeight="1">
      <c r="A31" s="13" t="s">
        <v>40</v>
      </c>
      <c r="B31" s="23">
        <v>750</v>
      </c>
      <c r="C31" s="13">
        <v>72</v>
      </c>
      <c r="D31" s="45">
        <v>45750</v>
      </c>
      <c r="E31" s="91">
        <v>0</v>
      </c>
      <c r="F31" s="46">
        <f t="shared" si="1"/>
        <v>0</v>
      </c>
      <c r="G31" s="15"/>
      <c r="H31" s="91">
        <v>1</v>
      </c>
      <c r="I31" s="14">
        <f t="shared" si="0"/>
        <v>462.1212121212121</v>
      </c>
      <c r="J31" s="15"/>
      <c r="K31" s="91" t="s">
        <v>5</v>
      </c>
      <c r="L31" s="14" t="s">
        <v>5</v>
      </c>
    </row>
    <row r="32" spans="1:12" ht="12" customHeight="1">
      <c r="A32" s="13" t="s">
        <v>41</v>
      </c>
      <c r="B32" s="23">
        <v>3900</v>
      </c>
      <c r="C32" s="13">
        <v>22</v>
      </c>
      <c r="D32" s="45">
        <v>120900</v>
      </c>
      <c r="E32" s="91">
        <v>0</v>
      </c>
      <c r="F32" s="46">
        <f t="shared" si="1"/>
        <v>0</v>
      </c>
      <c r="G32" s="15"/>
      <c r="H32" s="91">
        <v>4</v>
      </c>
      <c r="I32" s="14">
        <f t="shared" si="0"/>
        <v>5037.5</v>
      </c>
      <c r="J32" s="15"/>
      <c r="K32" s="91">
        <v>5</v>
      </c>
      <c r="L32" s="14">
        <f t="shared" si="2"/>
        <v>6363.1578947368425</v>
      </c>
    </row>
    <row r="33" spans="1:12" ht="12" customHeight="1">
      <c r="A33" s="13" t="s">
        <v>42</v>
      </c>
      <c r="B33" s="23">
        <v>810</v>
      </c>
      <c r="C33" s="13">
        <v>56</v>
      </c>
      <c r="D33" s="45">
        <v>54270</v>
      </c>
      <c r="E33" s="91" t="s">
        <v>5</v>
      </c>
      <c r="F33" s="15" t="s">
        <v>5</v>
      </c>
      <c r="G33" s="15"/>
      <c r="H33" s="91" t="s">
        <v>5</v>
      </c>
      <c r="I33" s="15" t="s">
        <v>5</v>
      </c>
      <c r="J33" s="15"/>
      <c r="K33" s="91">
        <v>10</v>
      </c>
      <c r="L33" s="14">
        <f t="shared" si="2"/>
        <v>6030</v>
      </c>
    </row>
    <row r="34" spans="1:12" ht="12" customHeight="1">
      <c r="A34" s="13" t="s">
        <v>43</v>
      </c>
      <c r="B34" s="23">
        <v>150</v>
      </c>
      <c r="C34" s="13">
        <v>56</v>
      </c>
      <c r="D34" s="45">
        <v>8850</v>
      </c>
      <c r="E34" s="91">
        <v>0</v>
      </c>
      <c r="F34" s="46">
        <f t="shared" si="1"/>
        <v>0</v>
      </c>
      <c r="G34" s="15"/>
      <c r="H34" s="91" t="s">
        <v>5</v>
      </c>
      <c r="I34" s="14" t="s">
        <v>5</v>
      </c>
      <c r="J34" s="15"/>
      <c r="K34" s="91">
        <v>0</v>
      </c>
      <c r="L34" s="14">
        <f t="shared" si="2"/>
        <v>0</v>
      </c>
    </row>
    <row r="35" spans="1:12" ht="12" customHeight="1">
      <c r="A35" s="13" t="s">
        <v>44</v>
      </c>
      <c r="B35" s="23">
        <v>130</v>
      </c>
      <c r="C35" s="13">
        <v>47</v>
      </c>
      <c r="D35" s="45">
        <v>4680</v>
      </c>
      <c r="E35" s="91">
        <v>0</v>
      </c>
      <c r="F35" s="46">
        <f t="shared" si="1"/>
        <v>0</v>
      </c>
      <c r="G35" s="15"/>
      <c r="H35" s="91">
        <v>1</v>
      </c>
      <c r="I35" s="14">
        <f t="shared" si="0"/>
        <v>47.27272727272727</v>
      </c>
      <c r="J35" s="15"/>
      <c r="K35" s="91">
        <v>0</v>
      </c>
      <c r="L35" s="14">
        <f t="shared" si="2"/>
        <v>0</v>
      </c>
    </row>
    <row r="36" spans="1:12" ht="12" customHeight="1">
      <c r="A36" s="13" t="s">
        <v>45</v>
      </c>
      <c r="B36" s="23">
        <v>1300</v>
      </c>
      <c r="C36" s="13">
        <v>42</v>
      </c>
      <c r="D36" s="45">
        <v>63700</v>
      </c>
      <c r="E36" s="91" t="s">
        <v>5</v>
      </c>
      <c r="F36" s="15" t="s">
        <v>5</v>
      </c>
      <c r="G36" s="15"/>
      <c r="H36" s="91">
        <v>1</v>
      </c>
      <c r="I36" s="14">
        <f t="shared" si="0"/>
        <v>643.4343434343434</v>
      </c>
      <c r="J36" s="15"/>
      <c r="K36" s="91">
        <v>1</v>
      </c>
      <c r="L36" s="14">
        <f t="shared" si="2"/>
        <v>643.4343434343434</v>
      </c>
    </row>
    <row r="37" spans="1:12" ht="12" customHeight="1">
      <c r="A37" s="13" t="s">
        <v>46</v>
      </c>
      <c r="B37" s="23">
        <v>180</v>
      </c>
      <c r="C37" s="13">
        <v>51</v>
      </c>
      <c r="D37" s="45">
        <v>9540</v>
      </c>
      <c r="E37" s="91">
        <v>0</v>
      </c>
      <c r="F37" s="46">
        <f t="shared" si="1"/>
        <v>0</v>
      </c>
      <c r="G37" s="15"/>
      <c r="H37" s="91" t="s">
        <v>5</v>
      </c>
      <c r="I37" s="14" t="s">
        <v>5</v>
      </c>
      <c r="J37" s="15"/>
      <c r="K37" s="91" t="s">
        <v>5</v>
      </c>
      <c r="L37" s="14" t="s">
        <v>5</v>
      </c>
    </row>
    <row r="38" spans="1:12" ht="12" customHeight="1">
      <c r="A38" s="13" t="s">
        <v>47</v>
      </c>
      <c r="B38" s="23">
        <v>3750</v>
      </c>
      <c r="C38" s="13">
        <v>25</v>
      </c>
      <c r="D38" s="45">
        <v>127500</v>
      </c>
      <c r="E38" s="91" t="s">
        <v>5</v>
      </c>
      <c r="F38" s="15" t="s">
        <v>5</v>
      </c>
      <c r="G38" s="15"/>
      <c r="H38" s="91">
        <v>2.6</v>
      </c>
      <c r="I38" s="14">
        <f t="shared" si="0"/>
        <v>3403.490759753593</v>
      </c>
      <c r="J38" s="15"/>
      <c r="K38" s="91">
        <v>9.9</v>
      </c>
      <c r="L38" s="14">
        <f t="shared" si="2"/>
        <v>14009.433962264151</v>
      </c>
    </row>
    <row r="39" spans="1:12" ht="12" customHeight="1">
      <c r="A39" s="13" t="s">
        <v>62</v>
      </c>
      <c r="B39" s="23">
        <v>118</v>
      </c>
      <c r="C39" s="13">
        <v>50</v>
      </c>
      <c r="D39" s="45">
        <v>5664</v>
      </c>
      <c r="E39" s="91">
        <v>0</v>
      </c>
      <c r="F39" s="46">
        <f t="shared" si="1"/>
        <v>0</v>
      </c>
      <c r="G39" s="15"/>
      <c r="H39" s="91">
        <v>0</v>
      </c>
      <c r="I39" s="14">
        <f t="shared" si="0"/>
        <v>0</v>
      </c>
      <c r="J39" s="15"/>
      <c r="K39" s="91">
        <v>0</v>
      </c>
      <c r="L39" s="14">
        <f t="shared" si="2"/>
        <v>0</v>
      </c>
    </row>
    <row r="40" spans="1:12" ht="12" customHeight="1">
      <c r="A40" s="13" t="s">
        <v>48</v>
      </c>
      <c r="B40" s="23">
        <v>160</v>
      </c>
      <c r="C40" s="13">
        <v>58</v>
      </c>
      <c r="D40" s="45">
        <v>8160</v>
      </c>
      <c r="E40" s="91">
        <v>0</v>
      </c>
      <c r="F40" s="46">
        <f t="shared" si="1"/>
        <v>0</v>
      </c>
      <c r="G40" s="15"/>
      <c r="H40" s="91">
        <v>1</v>
      </c>
      <c r="I40" s="14">
        <f t="shared" si="0"/>
        <v>82.42424242424242</v>
      </c>
      <c r="J40" s="15"/>
      <c r="K40" s="91" t="s">
        <v>5</v>
      </c>
      <c r="L40" s="14" t="s">
        <v>5</v>
      </c>
    </row>
    <row r="41" spans="1:12" ht="12" customHeight="1">
      <c r="A41" s="13" t="s">
        <v>49</v>
      </c>
      <c r="B41" s="23">
        <v>1710</v>
      </c>
      <c r="C41" s="13">
        <v>59</v>
      </c>
      <c r="D41" s="45">
        <v>117990</v>
      </c>
      <c r="E41" s="91" t="s">
        <v>5</v>
      </c>
      <c r="F41" s="15" t="s">
        <v>5</v>
      </c>
      <c r="G41" s="15"/>
      <c r="H41" s="91" t="s">
        <v>5</v>
      </c>
      <c r="I41" s="15" t="s">
        <v>5</v>
      </c>
      <c r="J41" s="15"/>
      <c r="K41" s="91">
        <v>3</v>
      </c>
      <c r="L41" s="14">
        <f t="shared" si="2"/>
        <v>3649.175257731959</v>
      </c>
    </row>
    <row r="42" spans="1:12" ht="12" customHeight="1">
      <c r="A42" s="13" t="s">
        <v>50</v>
      </c>
      <c r="B42" s="23">
        <v>5</v>
      </c>
      <c r="C42" s="13">
        <v>50</v>
      </c>
      <c r="D42" s="45">
        <v>270</v>
      </c>
      <c r="E42" s="91">
        <v>0</v>
      </c>
      <c r="F42" s="46">
        <f t="shared" si="1"/>
        <v>0</v>
      </c>
      <c r="G42" s="15"/>
      <c r="H42" s="91" t="s">
        <v>5</v>
      </c>
      <c r="I42" s="14" t="s">
        <v>5</v>
      </c>
      <c r="J42" s="15"/>
      <c r="K42" s="91">
        <v>0</v>
      </c>
      <c r="L42" s="14">
        <f t="shared" si="2"/>
        <v>0</v>
      </c>
    </row>
    <row r="43" spans="1:12" ht="12" customHeight="1">
      <c r="A43" s="13" t="s">
        <v>52</v>
      </c>
      <c r="B43" s="23">
        <v>230</v>
      </c>
      <c r="C43" s="13">
        <v>68</v>
      </c>
      <c r="D43" s="45">
        <v>14720</v>
      </c>
      <c r="E43" s="91" t="s">
        <v>5</v>
      </c>
      <c r="F43" s="46" t="s">
        <v>5</v>
      </c>
      <c r="G43" s="15"/>
      <c r="H43" s="91">
        <v>1</v>
      </c>
      <c r="I43" s="14">
        <f t="shared" si="0"/>
        <v>148.68686868686868</v>
      </c>
      <c r="J43" s="15"/>
      <c r="K43" s="91">
        <v>0.5</v>
      </c>
      <c r="L43" s="14">
        <f t="shared" si="2"/>
        <v>73.96984924623115</v>
      </c>
    </row>
    <row r="44" spans="1:12" ht="12" customHeight="1">
      <c r="A44" s="18" t="s">
        <v>53</v>
      </c>
      <c r="B44" s="47">
        <v>145</v>
      </c>
      <c r="C44" s="18">
        <v>38</v>
      </c>
      <c r="D44" s="47">
        <v>4640</v>
      </c>
      <c r="E44" s="92">
        <v>0</v>
      </c>
      <c r="F44" s="48">
        <f t="shared" si="1"/>
        <v>0</v>
      </c>
      <c r="G44" s="19"/>
      <c r="H44" s="92" t="s">
        <v>5</v>
      </c>
      <c r="I44" s="49" t="s">
        <v>5</v>
      </c>
      <c r="J44" s="19"/>
      <c r="K44" s="92" t="s">
        <v>5</v>
      </c>
      <c r="L44" s="49" t="s">
        <v>5</v>
      </c>
    </row>
    <row r="45" spans="1:12" ht="15.75" customHeight="1">
      <c r="A45" s="24" t="s">
        <v>34</v>
      </c>
      <c r="B45" s="56">
        <f>SUM(B7:B44)</f>
        <v>31575</v>
      </c>
      <c r="C45" s="24">
        <f>D45/B45</f>
        <v>46.69735550277118</v>
      </c>
      <c r="D45" s="56">
        <f>SUM(D7:D44)</f>
        <v>1474469</v>
      </c>
      <c r="E45" s="57"/>
      <c r="F45" s="72" t="s">
        <v>5</v>
      </c>
      <c r="G45" s="57"/>
      <c r="H45" s="57"/>
      <c r="I45" s="73">
        <f>SUM(I7:I44)</f>
        <v>16894.688652694127</v>
      </c>
      <c r="J45" s="57"/>
      <c r="K45" s="57"/>
      <c r="L45" s="73">
        <f>SUM(L7:L44)</f>
        <v>86865.27399029347</v>
      </c>
    </row>
    <row r="46" spans="1:12" s="75" customFormat="1" ht="12" customHeight="1">
      <c r="A46" s="24" t="s">
        <v>54</v>
      </c>
      <c r="B46" s="23"/>
      <c r="C46" s="24"/>
      <c r="D46" s="56"/>
      <c r="E46" s="74" t="s">
        <v>89</v>
      </c>
      <c r="F46" s="74"/>
      <c r="G46" s="74"/>
      <c r="H46" s="74">
        <f>I45/$D47*100</f>
        <v>1.1375086957691658</v>
      </c>
      <c r="I46" s="74"/>
      <c r="J46" s="74"/>
      <c r="K46" s="74">
        <f>L45/$D47*100</f>
        <v>5.848583928095836</v>
      </c>
      <c r="L46" s="74"/>
    </row>
    <row r="47" spans="1:12" ht="12" customHeight="1">
      <c r="A47" s="18" t="s">
        <v>33</v>
      </c>
      <c r="B47" s="25">
        <v>31749</v>
      </c>
      <c r="C47" s="76">
        <v>46.8</v>
      </c>
      <c r="D47" s="25">
        <v>1485236</v>
      </c>
      <c r="E47" s="19"/>
      <c r="F47" s="77" t="s">
        <v>5</v>
      </c>
      <c r="G47" s="19"/>
      <c r="H47" s="19"/>
      <c r="I47" s="25">
        <f>SUM(I7:I44)</f>
        <v>16894.688652694127</v>
      </c>
      <c r="J47" s="19"/>
      <c r="K47" s="19"/>
      <c r="L47" s="25">
        <f>SUM(L7:L44)</f>
        <v>86865.27399029347</v>
      </c>
    </row>
    <row r="48" spans="1:12" ht="18" customHeight="1">
      <c r="A48" s="13" t="s">
        <v>101</v>
      </c>
      <c r="B48" s="13"/>
      <c r="C48" s="13"/>
      <c r="D48" s="13"/>
      <c r="E48" s="13"/>
      <c r="F48" s="13"/>
      <c r="G48" s="13"/>
      <c r="H48" s="21"/>
      <c r="I48" s="13"/>
      <c r="J48" s="13"/>
      <c r="K48" s="13"/>
      <c r="L48" s="22"/>
    </row>
    <row r="49" spans="1:12" ht="12">
      <c r="A49" s="13" t="s">
        <v>35</v>
      </c>
      <c r="B49" s="13"/>
      <c r="C49" s="13"/>
      <c r="D49" s="13"/>
      <c r="E49" s="13"/>
      <c r="F49" s="13"/>
      <c r="G49" s="13"/>
      <c r="H49" s="21"/>
      <c r="I49" s="13"/>
      <c r="J49" s="13"/>
      <c r="K49" s="13"/>
      <c r="L49" s="22"/>
    </row>
    <row r="50" spans="4:13" ht="10.5">
      <c r="D50" s="54"/>
      <c r="G50" s="5">
        <f>SUM(G7:G44)</f>
        <v>0</v>
      </c>
      <c r="H50" s="5"/>
      <c r="I50" s="11"/>
      <c r="J50" s="11">
        <f>SUM(J7:J44)</f>
        <v>0</v>
      </c>
      <c r="K50" s="11"/>
      <c r="L50" s="11"/>
      <c r="M50" s="11"/>
    </row>
    <row r="52" spans="3:12" ht="10.5">
      <c r="C52" s="12"/>
      <c r="D52" s="12"/>
      <c r="E52" s="12"/>
      <c r="F52" s="12"/>
      <c r="G52" s="12"/>
      <c r="H52" s="12"/>
      <c r="I52" s="12"/>
      <c r="J52" s="12"/>
      <c r="K52" s="55"/>
      <c r="L52" s="12"/>
    </row>
  </sheetData>
  <mergeCells count="5">
    <mergeCell ref="A1:L1"/>
    <mergeCell ref="E3:L3"/>
    <mergeCell ref="E4:F4"/>
    <mergeCell ref="H4:I4"/>
    <mergeCell ref="K4:L4"/>
  </mergeCells>
  <conditionalFormatting sqref="K4:L4 E3:L3 A1:L1 L2 L53:L65532 L5:L6 L48:L51">
    <cfRule type="cellIs" priority="1" dxfId="0" operator="between" stopIfTrue="1">
      <formula>0</formula>
      <formula>1000</formula>
    </cfRule>
  </conditionalFormatting>
  <printOptions horizontalCentered="1"/>
  <pageMargins left="0.25" right="0.25" top="0.25" bottom="0.25" header="0.25" footer="0.25"/>
  <pageSetup fitToHeight="1" fitToWidth="1" orientation="landscape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125" zoomScaleNormal="125" workbookViewId="0" topLeftCell="A1">
      <selection activeCell="M10" sqref="M10"/>
    </sheetView>
  </sheetViews>
  <sheetFormatPr defaultColWidth="11.00390625" defaultRowHeight="12.75"/>
  <cols>
    <col min="1" max="1" width="11.00390625" style="33" customWidth="1"/>
    <col min="2" max="3" width="9.00390625" style="22" customWidth="1"/>
    <col min="4" max="4" width="10.00390625" style="35" customWidth="1"/>
    <col min="5" max="6" width="9.00390625" style="22" customWidth="1"/>
    <col min="7" max="7" width="0.875" style="22" customWidth="1"/>
    <col min="8" max="8" width="9.00390625" style="35" customWidth="1"/>
    <col min="9" max="9" width="9.00390625" style="22" customWidth="1"/>
    <col min="10" max="10" width="0.875" style="22" customWidth="1"/>
    <col min="11" max="12" width="9.00390625" style="36" customWidth="1"/>
    <col min="13" max="16384" width="10.75390625" style="13" customWidth="1"/>
  </cols>
  <sheetData>
    <row r="1" spans="1:12" s="24" customFormat="1" ht="10.5" customHeight="1">
      <c r="A1" s="122" t="s">
        <v>67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24" customFormat="1" ht="6" customHeight="1">
      <c r="A2" s="37"/>
      <c r="B2" s="20"/>
      <c r="C2" s="20"/>
      <c r="D2" s="42"/>
      <c r="E2" s="20"/>
      <c r="F2" s="20"/>
      <c r="G2" s="20"/>
      <c r="H2" s="42"/>
      <c r="I2" s="20"/>
      <c r="J2" s="20"/>
      <c r="K2" s="43"/>
      <c r="L2" s="43"/>
    </row>
    <row r="3" spans="1:12" s="24" customFormat="1" ht="12" customHeight="1">
      <c r="A3" s="26"/>
      <c r="B3" s="27"/>
      <c r="C3" s="27"/>
      <c r="D3" s="28"/>
      <c r="E3" s="126" t="s">
        <v>10</v>
      </c>
      <c r="F3" s="127"/>
      <c r="G3" s="127"/>
      <c r="H3" s="127"/>
      <c r="I3" s="127"/>
      <c r="J3" s="127"/>
      <c r="K3" s="127"/>
      <c r="L3" s="127"/>
    </row>
    <row r="4" spans="1:12" ht="12" customHeight="1">
      <c r="A4" s="26"/>
      <c r="B4" s="23">
        <v>1000</v>
      </c>
      <c r="C4" s="27" t="s">
        <v>87</v>
      </c>
      <c r="D4" s="28" t="s">
        <v>107</v>
      </c>
      <c r="E4" s="128" t="s">
        <v>83</v>
      </c>
      <c r="F4" s="128"/>
      <c r="G4" s="27"/>
      <c r="H4" s="129" t="s">
        <v>84</v>
      </c>
      <c r="I4" s="125"/>
      <c r="J4" s="27"/>
      <c r="K4" s="130" t="s">
        <v>85</v>
      </c>
      <c r="L4" s="130"/>
    </row>
    <row r="5" spans="1:12" ht="12" customHeight="1">
      <c r="A5" s="26"/>
      <c r="B5" s="27" t="s">
        <v>108</v>
      </c>
      <c r="C5" s="27" t="s">
        <v>109</v>
      </c>
      <c r="D5" s="28" t="s">
        <v>110</v>
      </c>
      <c r="E5" s="27"/>
      <c r="F5" s="23">
        <v>1000</v>
      </c>
      <c r="G5" s="23"/>
      <c r="H5" s="28"/>
      <c r="I5" s="23">
        <v>1000</v>
      </c>
      <c r="J5" s="23"/>
      <c r="K5" s="32"/>
      <c r="L5" s="85">
        <v>1000</v>
      </c>
    </row>
    <row r="6" spans="1:12" ht="12" customHeight="1">
      <c r="A6" s="29" t="s">
        <v>86</v>
      </c>
      <c r="B6" s="30" t="s">
        <v>111</v>
      </c>
      <c r="C6" s="30" t="s">
        <v>112</v>
      </c>
      <c r="D6" s="31" t="s">
        <v>113</v>
      </c>
      <c r="E6" s="30" t="s">
        <v>114</v>
      </c>
      <c r="F6" s="30" t="s">
        <v>109</v>
      </c>
      <c r="G6" s="30"/>
      <c r="H6" s="31" t="s">
        <v>114</v>
      </c>
      <c r="I6" s="30" t="s">
        <v>109</v>
      </c>
      <c r="J6" s="30"/>
      <c r="K6" s="86" t="s">
        <v>114</v>
      </c>
      <c r="L6" s="86" t="s">
        <v>109</v>
      </c>
    </row>
    <row r="7" spans="1:12" ht="12" customHeight="1">
      <c r="A7" s="26" t="s">
        <v>0</v>
      </c>
      <c r="B7" s="45">
        <v>27</v>
      </c>
      <c r="C7" s="13">
        <v>92</v>
      </c>
      <c r="D7" s="45">
        <v>2484</v>
      </c>
      <c r="E7" s="80">
        <v>0</v>
      </c>
      <c r="F7" s="46">
        <f>$D7*$E7/(100-$E7)</f>
        <v>0</v>
      </c>
      <c r="G7" s="15"/>
      <c r="H7" s="80">
        <v>0</v>
      </c>
      <c r="I7" s="66">
        <f>$D7*$H7/(100-$H7)</f>
        <v>0</v>
      </c>
      <c r="J7" s="15"/>
      <c r="K7" s="100">
        <v>0</v>
      </c>
      <c r="L7" s="100">
        <v>0</v>
      </c>
    </row>
    <row r="8" spans="1:12" ht="12" customHeight="1">
      <c r="A8" s="26" t="s">
        <v>3</v>
      </c>
      <c r="B8" s="45">
        <v>615</v>
      </c>
      <c r="C8" s="13">
        <v>78</v>
      </c>
      <c r="D8" s="45">
        <v>47970</v>
      </c>
      <c r="E8" s="80">
        <v>0</v>
      </c>
      <c r="F8" s="46">
        <f>$D8*$E8/(100-$E8)</f>
        <v>0</v>
      </c>
      <c r="G8" s="15"/>
      <c r="H8" s="80" t="s">
        <v>5</v>
      </c>
      <c r="I8" s="15" t="s">
        <v>5</v>
      </c>
      <c r="J8" s="15"/>
      <c r="K8" s="79">
        <v>3</v>
      </c>
      <c r="L8" s="14">
        <f>$D8*$K8/(100-$K8)</f>
        <v>1483.6082474226805</v>
      </c>
    </row>
    <row r="9" spans="1:12" ht="12" customHeight="1">
      <c r="A9" s="26" t="s">
        <v>17</v>
      </c>
      <c r="B9" s="45">
        <v>1550</v>
      </c>
      <c r="C9" s="13">
        <v>55</v>
      </c>
      <c r="D9" s="45">
        <v>85250</v>
      </c>
      <c r="E9" s="80">
        <v>0</v>
      </c>
      <c r="F9" s="46">
        <f>$D9*$E9/(100-$E9)</f>
        <v>0</v>
      </c>
      <c r="G9" s="15"/>
      <c r="H9" s="80" t="s">
        <v>5</v>
      </c>
      <c r="I9" s="15" t="s">
        <v>5</v>
      </c>
      <c r="J9" s="15"/>
      <c r="K9" s="79">
        <v>0</v>
      </c>
      <c r="L9" s="14">
        <f>$D9*$K9/(100-$K9)</f>
        <v>0</v>
      </c>
    </row>
    <row r="10" spans="1:12" ht="12" customHeight="1">
      <c r="A10" s="26" t="s">
        <v>21</v>
      </c>
      <c r="B10" s="45">
        <v>2730</v>
      </c>
      <c r="C10" s="13">
        <v>38</v>
      </c>
      <c r="D10" s="45">
        <v>103740</v>
      </c>
      <c r="E10" s="80">
        <v>0</v>
      </c>
      <c r="F10" s="46">
        <f>$D10*$E10/(100-$E10)</f>
        <v>0</v>
      </c>
      <c r="G10" s="15"/>
      <c r="H10" s="80" t="s">
        <v>5</v>
      </c>
      <c r="I10" s="15" t="s">
        <v>5</v>
      </c>
      <c r="J10" s="15"/>
      <c r="K10" s="79">
        <v>5</v>
      </c>
      <c r="L10" s="14">
        <f>$D10*$K10/(100-$K10)</f>
        <v>5460</v>
      </c>
    </row>
    <row r="11" spans="1:12" ht="12" customHeight="1">
      <c r="A11" s="26" t="s">
        <v>39</v>
      </c>
      <c r="B11" s="45">
        <v>6300</v>
      </c>
      <c r="C11" s="13">
        <v>44</v>
      </c>
      <c r="D11" s="45">
        <v>277200</v>
      </c>
      <c r="E11" s="80">
        <v>0</v>
      </c>
      <c r="F11" s="46">
        <f>$D11*$E11/(100-$E11)</f>
        <v>0</v>
      </c>
      <c r="G11" s="15"/>
      <c r="H11" s="80" t="s">
        <v>5</v>
      </c>
      <c r="I11" s="15" t="s">
        <v>5</v>
      </c>
      <c r="J11" s="15"/>
      <c r="K11" s="79" t="s">
        <v>5</v>
      </c>
      <c r="L11" s="15" t="s">
        <v>5</v>
      </c>
    </row>
    <row r="12" spans="1:12" ht="12" customHeight="1">
      <c r="A12" s="26" t="s">
        <v>42</v>
      </c>
      <c r="B12" s="45">
        <v>137</v>
      </c>
      <c r="C12" s="13">
        <v>68</v>
      </c>
      <c r="D12" s="45">
        <v>9316</v>
      </c>
      <c r="E12" s="80" t="s">
        <v>5</v>
      </c>
      <c r="F12" s="15" t="s">
        <v>5</v>
      </c>
      <c r="G12" s="15"/>
      <c r="H12" s="80" t="s">
        <v>5</v>
      </c>
      <c r="I12" s="15" t="s">
        <v>5</v>
      </c>
      <c r="J12" s="15"/>
      <c r="K12" s="79">
        <v>10</v>
      </c>
      <c r="L12" s="14">
        <f>$D12*$K12/(100-$K12)</f>
        <v>1035.111111111111</v>
      </c>
    </row>
    <row r="13" spans="1:12" ht="12" customHeight="1">
      <c r="A13" s="26" t="s">
        <v>45</v>
      </c>
      <c r="B13" s="45">
        <v>1410</v>
      </c>
      <c r="C13" s="13">
        <v>42</v>
      </c>
      <c r="D13" s="45">
        <v>59220</v>
      </c>
      <c r="E13" s="80">
        <v>0</v>
      </c>
      <c r="F13" s="46">
        <f>$D13*$E13/(100-$E13)</f>
        <v>0</v>
      </c>
      <c r="G13" s="15"/>
      <c r="H13" s="80" t="s">
        <v>5</v>
      </c>
      <c r="I13" s="15" t="s">
        <v>5</v>
      </c>
      <c r="J13" s="15"/>
      <c r="K13" s="79" t="s">
        <v>5</v>
      </c>
      <c r="L13" s="15" t="s">
        <v>5</v>
      </c>
    </row>
    <row r="14" spans="1:12" ht="12" customHeight="1">
      <c r="A14" s="29" t="s">
        <v>49</v>
      </c>
      <c r="B14" s="47">
        <v>575</v>
      </c>
      <c r="C14" s="18">
        <v>52</v>
      </c>
      <c r="D14" s="47">
        <v>29900</v>
      </c>
      <c r="E14" s="81">
        <v>0</v>
      </c>
      <c r="F14" s="48">
        <f>$D14*$E14/(100-$E14)</f>
        <v>0</v>
      </c>
      <c r="G14" s="19"/>
      <c r="H14" s="81">
        <v>0</v>
      </c>
      <c r="I14" s="67">
        <f>$D14*$H14/(100-$H14)</f>
        <v>0</v>
      </c>
      <c r="J14" s="19"/>
      <c r="K14" s="84">
        <v>3</v>
      </c>
      <c r="L14" s="67">
        <f>$D14*$K14/(100-$K14)</f>
        <v>924.7422680412371</v>
      </c>
    </row>
    <row r="15" spans="1:12" ht="12" customHeight="1">
      <c r="A15" s="24" t="s">
        <v>34</v>
      </c>
      <c r="B15" s="50">
        <f>SUM(B7:B14)</f>
        <v>13344</v>
      </c>
      <c r="C15" s="51">
        <f>D15/B15</f>
        <v>46.09412470023981</v>
      </c>
      <c r="D15" s="50">
        <f>SUM(D7:D14)</f>
        <v>615080</v>
      </c>
      <c r="E15" s="80"/>
      <c r="F15" s="23" t="s">
        <v>6</v>
      </c>
      <c r="G15" s="15"/>
      <c r="H15" s="80"/>
      <c r="I15" s="23" t="s">
        <v>31</v>
      </c>
      <c r="J15" s="15"/>
      <c r="K15" s="15"/>
      <c r="L15" s="50">
        <f>SUM(L7:L14)</f>
        <v>8903.461626575028</v>
      </c>
    </row>
    <row r="16" spans="1:12" ht="12" customHeight="1">
      <c r="A16" s="26" t="s">
        <v>54</v>
      </c>
      <c r="B16" s="56"/>
      <c r="C16" s="24"/>
      <c r="D16" s="56"/>
      <c r="E16" s="82" t="s">
        <v>90</v>
      </c>
      <c r="F16" s="57"/>
      <c r="G16" s="57"/>
      <c r="H16" s="82" t="s">
        <v>6</v>
      </c>
      <c r="I16" s="57"/>
      <c r="J16" s="57"/>
      <c r="K16" s="41">
        <f>L15/$D17*100</f>
        <v>1.445425808932997</v>
      </c>
      <c r="L16" s="57"/>
    </row>
    <row r="17" spans="1:12" ht="12" customHeight="1">
      <c r="A17" s="29" t="s">
        <v>55</v>
      </c>
      <c r="B17" s="47">
        <v>13359</v>
      </c>
      <c r="C17" s="18">
        <v>46.1</v>
      </c>
      <c r="D17" s="47">
        <v>615975</v>
      </c>
      <c r="E17" s="81"/>
      <c r="F17" s="84">
        <v>0</v>
      </c>
      <c r="G17" s="84"/>
      <c r="H17" s="84"/>
      <c r="I17" s="84">
        <v>0</v>
      </c>
      <c r="J17" s="19"/>
      <c r="K17" s="69"/>
      <c r="L17" s="88">
        <v>20331.368603319217</v>
      </c>
    </row>
    <row r="18" spans="1:12" ht="15.75" customHeight="1">
      <c r="A18" s="44" t="s">
        <v>56</v>
      </c>
      <c r="B18" s="27"/>
      <c r="C18" s="27"/>
      <c r="D18" s="28"/>
      <c r="E18" s="27"/>
      <c r="F18" s="27"/>
      <c r="G18" s="27"/>
      <c r="H18" s="28"/>
      <c r="I18" s="27"/>
      <c r="J18" s="27"/>
      <c r="K18" s="32"/>
      <c r="L18" s="32"/>
    </row>
    <row r="19" spans="1:12" ht="12" customHeight="1">
      <c r="A19" s="13" t="s">
        <v>35</v>
      </c>
      <c r="B19" s="27"/>
      <c r="C19" s="27"/>
      <c r="D19" s="28"/>
      <c r="E19" s="27"/>
      <c r="F19" s="27"/>
      <c r="G19" s="27"/>
      <c r="H19" s="28"/>
      <c r="I19" s="27"/>
      <c r="J19" s="27"/>
      <c r="K19" s="32"/>
      <c r="L19" s="32"/>
    </row>
    <row r="20" spans="1:12" ht="12" customHeight="1">
      <c r="A20" s="26"/>
      <c r="B20" s="13"/>
      <c r="C20" s="13"/>
      <c r="D20" s="13"/>
      <c r="E20" s="13"/>
      <c r="F20" s="13"/>
      <c r="G20" s="13"/>
      <c r="H20" s="13"/>
      <c r="I20" s="13"/>
      <c r="J20" s="27"/>
      <c r="K20" s="32"/>
      <c r="L20" s="27"/>
    </row>
    <row r="21" spans="1:12" ht="12" customHeight="1">
      <c r="A21" s="26"/>
      <c r="B21" s="13"/>
      <c r="C21" s="13"/>
      <c r="D21" s="13"/>
      <c r="E21" s="13"/>
      <c r="F21" s="13"/>
      <c r="G21" s="13"/>
      <c r="H21" s="13"/>
      <c r="I21" s="13"/>
      <c r="J21" s="27"/>
      <c r="K21" s="53"/>
      <c r="L21" s="32"/>
    </row>
    <row r="22" ht="12" customHeight="1">
      <c r="C22" s="34"/>
    </row>
    <row r="23" spans="1:12" ht="12" customHeight="1">
      <c r="A23" s="123" t="s">
        <v>66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</row>
    <row r="24" spans="1:12" ht="6" customHeight="1">
      <c r="A24" s="37"/>
      <c r="B24" s="38"/>
      <c r="C24" s="38"/>
      <c r="D24" s="39"/>
      <c r="E24" s="38"/>
      <c r="F24" s="38"/>
      <c r="G24" s="38"/>
      <c r="H24" s="39"/>
      <c r="I24" s="38"/>
      <c r="J24" s="38"/>
      <c r="K24" s="40"/>
      <c r="L24" s="40"/>
    </row>
    <row r="25" spans="5:12" ht="12" customHeight="1">
      <c r="E25" s="124" t="s">
        <v>82</v>
      </c>
      <c r="F25" s="124"/>
      <c r="G25" s="124"/>
      <c r="H25" s="124"/>
      <c r="I25" s="124"/>
      <c r="J25" s="124"/>
      <c r="K25" s="124"/>
      <c r="L25" s="124"/>
    </row>
    <row r="26" spans="2:12" ht="12" customHeight="1">
      <c r="B26" s="14">
        <v>1000</v>
      </c>
      <c r="C26" s="22" t="s">
        <v>87</v>
      </c>
      <c r="D26" s="35" t="s">
        <v>107</v>
      </c>
      <c r="E26" s="121" t="s">
        <v>83</v>
      </c>
      <c r="F26" s="121"/>
      <c r="G26" s="41"/>
      <c r="H26" s="125" t="s">
        <v>84</v>
      </c>
      <c r="I26" s="125"/>
      <c r="K26" s="124" t="s">
        <v>85</v>
      </c>
      <c r="L26" s="124"/>
    </row>
    <row r="27" spans="2:12" ht="12" customHeight="1">
      <c r="B27" s="22" t="s">
        <v>108</v>
      </c>
      <c r="C27" s="22" t="s">
        <v>109</v>
      </c>
      <c r="D27" s="35" t="s">
        <v>110</v>
      </c>
      <c r="F27" s="66">
        <v>1000</v>
      </c>
      <c r="G27" s="66"/>
      <c r="I27" s="66">
        <v>1000</v>
      </c>
      <c r="J27" s="66"/>
      <c r="L27" s="79">
        <v>1000</v>
      </c>
    </row>
    <row r="28" spans="1:12" ht="12" customHeight="1">
      <c r="A28" s="37" t="s">
        <v>86</v>
      </c>
      <c r="B28" s="38" t="s">
        <v>111</v>
      </c>
      <c r="C28" s="38" t="s">
        <v>112</v>
      </c>
      <c r="D28" s="39" t="s">
        <v>113</v>
      </c>
      <c r="E28" s="69" t="s">
        <v>114</v>
      </c>
      <c r="F28" s="69" t="s">
        <v>109</v>
      </c>
      <c r="G28" s="69"/>
      <c r="H28" s="68" t="s">
        <v>114</v>
      </c>
      <c r="I28" s="69" t="s">
        <v>109</v>
      </c>
      <c r="J28" s="69"/>
      <c r="K28" s="40" t="s">
        <v>114</v>
      </c>
      <c r="L28" s="40" t="s">
        <v>109</v>
      </c>
    </row>
    <row r="29" spans="1:12" ht="12" customHeight="1">
      <c r="A29" s="33" t="s">
        <v>59</v>
      </c>
      <c r="B29" s="45">
        <v>79</v>
      </c>
      <c r="C29" s="13">
        <v>115</v>
      </c>
      <c r="D29" s="45">
        <v>9085</v>
      </c>
      <c r="E29" s="79">
        <v>0</v>
      </c>
      <c r="F29" s="46">
        <f aca="true" t="shared" si="0" ref="F29:F34">$D29*$E29/(100-$E29)</f>
        <v>0</v>
      </c>
      <c r="G29" s="15"/>
      <c r="H29" s="79">
        <v>0</v>
      </c>
      <c r="I29" s="66">
        <f aca="true" t="shared" si="1" ref="I29:I34">$D29*$H29/(100-$H29)</f>
        <v>0</v>
      </c>
      <c r="J29" s="15"/>
      <c r="K29" s="79">
        <v>0</v>
      </c>
      <c r="L29" s="66">
        <f aca="true" t="shared" si="2" ref="L29:L34">$D29*$K29/(100-$K29)</f>
        <v>0</v>
      </c>
    </row>
    <row r="30" spans="1:12" ht="12" customHeight="1">
      <c r="A30" s="33" t="s">
        <v>117</v>
      </c>
      <c r="B30" s="45">
        <v>105</v>
      </c>
      <c r="C30" s="13">
        <v>110</v>
      </c>
      <c r="D30" s="45">
        <v>11550</v>
      </c>
      <c r="E30" s="79">
        <v>0</v>
      </c>
      <c r="F30" s="46">
        <f t="shared" si="0"/>
        <v>0</v>
      </c>
      <c r="G30" s="15"/>
      <c r="H30" s="79">
        <v>0</v>
      </c>
      <c r="I30" s="66">
        <f t="shared" si="1"/>
        <v>0</v>
      </c>
      <c r="J30" s="15"/>
      <c r="K30" s="79">
        <v>0</v>
      </c>
      <c r="L30" s="66">
        <f t="shared" si="2"/>
        <v>0</v>
      </c>
    </row>
    <row r="31" spans="1:12" ht="12" customHeight="1">
      <c r="A31" s="33" t="s">
        <v>3</v>
      </c>
      <c r="B31" s="45">
        <v>20</v>
      </c>
      <c r="C31" s="13">
        <v>61</v>
      </c>
      <c r="D31" s="45">
        <v>1220</v>
      </c>
      <c r="E31" s="79">
        <v>0</v>
      </c>
      <c r="F31" s="46">
        <f t="shared" si="0"/>
        <v>0</v>
      </c>
      <c r="G31" s="15"/>
      <c r="H31" s="79">
        <v>0</v>
      </c>
      <c r="I31" s="66">
        <f t="shared" si="1"/>
        <v>0</v>
      </c>
      <c r="J31" s="15"/>
      <c r="K31" s="79">
        <v>0</v>
      </c>
      <c r="L31" s="66">
        <f t="shared" si="2"/>
        <v>0</v>
      </c>
    </row>
    <row r="32" spans="1:12" ht="12" customHeight="1">
      <c r="A32" s="33" t="s">
        <v>21</v>
      </c>
      <c r="B32" s="45">
        <v>530</v>
      </c>
      <c r="C32" s="13">
        <v>34</v>
      </c>
      <c r="D32" s="45">
        <v>18020</v>
      </c>
      <c r="E32" s="79">
        <v>0</v>
      </c>
      <c r="F32" s="46">
        <f t="shared" si="0"/>
        <v>0</v>
      </c>
      <c r="G32" s="15"/>
      <c r="H32" s="79">
        <v>0</v>
      </c>
      <c r="I32" s="66">
        <f t="shared" si="1"/>
        <v>0</v>
      </c>
      <c r="J32" s="15"/>
      <c r="K32" s="79">
        <v>0</v>
      </c>
      <c r="L32" s="66">
        <f t="shared" si="2"/>
        <v>0</v>
      </c>
    </row>
    <row r="33" spans="1:12" ht="12" customHeight="1">
      <c r="A33" s="33" t="s">
        <v>39</v>
      </c>
      <c r="B33" s="45">
        <v>1780</v>
      </c>
      <c r="C33" s="13">
        <v>37.5</v>
      </c>
      <c r="D33" s="45">
        <v>66750</v>
      </c>
      <c r="E33" s="79">
        <v>0</v>
      </c>
      <c r="F33" s="46">
        <f t="shared" si="0"/>
        <v>0</v>
      </c>
      <c r="G33" s="15"/>
      <c r="H33" s="79">
        <v>0</v>
      </c>
      <c r="I33" s="66">
        <f t="shared" si="1"/>
        <v>0</v>
      </c>
      <c r="J33" s="15"/>
      <c r="K33" s="79">
        <v>0</v>
      </c>
      <c r="L33" s="66">
        <f t="shared" si="2"/>
        <v>0</v>
      </c>
    </row>
    <row r="34" spans="1:12" ht="12" customHeight="1">
      <c r="A34" s="37" t="s">
        <v>45</v>
      </c>
      <c r="B34" s="47">
        <v>15</v>
      </c>
      <c r="C34" s="18">
        <v>37</v>
      </c>
      <c r="D34" s="47">
        <v>555</v>
      </c>
      <c r="E34" s="84">
        <v>0</v>
      </c>
      <c r="F34" s="48">
        <f t="shared" si="0"/>
        <v>0</v>
      </c>
      <c r="G34" s="19"/>
      <c r="H34" s="84">
        <v>0</v>
      </c>
      <c r="I34" s="67">
        <f t="shared" si="1"/>
        <v>0</v>
      </c>
      <c r="J34" s="19"/>
      <c r="K34" s="84">
        <v>0</v>
      </c>
      <c r="L34" s="67">
        <f t="shared" si="2"/>
        <v>0</v>
      </c>
    </row>
    <row r="35" spans="1:12" ht="12" customHeight="1">
      <c r="A35" s="26" t="s">
        <v>55</v>
      </c>
      <c r="B35" s="50">
        <f>SUM(B29:B34)</f>
        <v>2529</v>
      </c>
      <c r="C35" s="51">
        <v>42.4</v>
      </c>
      <c r="D35" s="50">
        <f>SUM(D29:D34)</f>
        <v>107180</v>
      </c>
      <c r="E35" s="79"/>
      <c r="F35" s="85">
        <f>SUM(F29:F34)</f>
        <v>0</v>
      </c>
      <c r="G35" s="79"/>
      <c r="H35" s="79"/>
      <c r="I35" s="85">
        <f>SUM(I29:I34)</f>
        <v>0</v>
      </c>
      <c r="J35" s="15"/>
      <c r="K35" s="79"/>
      <c r="L35" s="23">
        <f>SUM(L29:L34)</f>
        <v>0</v>
      </c>
    </row>
    <row r="36" spans="1:12" ht="12" customHeight="1">
      <c r="A36" s="37" t="s">
        <v>54</v>
      </c>
      <c r="B36" s="47"/>
      <c r="C36" s="18"/>
      <c r="D36" s="47"/>
      <c r="E36" s="83">
        <f>F35/$D35*100</f>
        <v>0</v>
      </c>
      <c r="F36" s="83"/>
      <c r="G36" s="83"/>
      <c r="H36" s="83">
        <f>I35/$D35*100</f>
        <v>0</v>
      </c>
      <c r="I36" s="83"/>
      <c r="J36" s="83"/>
      <c r="K36" s="83">
        <f>L35/$D35*100</f>
        <v>0</v>
      </c>
      <c r="L36" s="68"/>
    </row>
    <row r="37" ht="12" customHeight="1"/>
  </sheetData>
  <mergeCells count="10">
    <mergeCell ref="A1:L1"/>
    <mergeCell ref="A23:L23"/>
    <mergeCell ref="E25:L25"/>
    <mergeCell ref="E26:F26"/>
    <mergeCell ref="H26:I26"/>
    <mergeCell ref="K26:L26"/>
    <mergeCell ref="E3:L3"/>
    <mergeCell ref="E4:F4"/>
    <mergeCell ref="H4:I4"/>
    <mergeCell ref="K4:L4"/>
  </mergeCells>
  <conditionalFormatting sqref="C4">
    <cfRule type="cellIs" priority="1" dxfId="0" operator="between" stopIfTrue="1">
      <formula>0</formula>
      <formula>0</formula>
    </cfRule>
  </conditionalFormatting>
  <printOptions horizontalCentered="1"/>
  <pageMargins left="0.5" right="0.25" top="0.25" bottom="0.25" header="0.5" footer="0.5"/>
  <pageSetup fitToHeight="1" fitToWidth="1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="125" zoomScaleNormal="125" workbookViewId="0" topLeftCell="A1">
      <selection activeCell="M16" sqref="M16"/>
    </sheetView>
  </sheetViews>
  <sheetFormatPr defaultColWidth="11.00390625" defaultRowHeight="12.75"/>
  <cols>
    <col min="1" max="1" width="11.00390625" style="13" customWidth="1"/>
    <col min="2" max="3" width="9.00390625" style="13" customWidth="1"/>
    <col min="4" max="4" width="9.875" style="13" customWidth="1"/>
    <col min="5" max="6" width="9.00390625" style="13" customWidth="1"/>
    <col min="7" max="7" width="0.875" style="13" customWidth="1"/>
    <col min="8" max="10" width="9.00390625" style="13" customWidth="1"/>
    <col min="11" max="12" width="9.75390625" style="13" customWidth="1"/>
    <col min="13" max="16384" width="10.75390625" style="13" customWidth="1"/>
  </cols>
  <sheetData>
    <row r="1" spans="1:13" ht="10.5" customHeight="1">
      <c r="A1" s="133" t="s">
        <v>63</v>
      </c>
      <c r="B1" s="133"/>
      <c r="C1" s="133"/>
      <c r="D1" s="133"/>
      <c r="E1" s="133"/>
      <c r="F1" s="133"/>
      <c r="G1" s="133"/>
      <c r="H1" s="133"/>
      <c r="I1" s="133"/>
      <c r="J1" s="70"/>
      <c r="K1" s="16"/>
      <c r="L1" s="16"/>
      <c r="M1" s="24"/>
    </row>
    <row r="2" spans="1:13" ht="4.5" customHeight="1">
      <c r="A2" s="18"/>
      <c r="B2" s="18"/>
      <c r="C2" s="18"/>
      <c r="D2" s="18"/>
      <c r="E2" s="18"/>
      <c r="F2" s="18"/>
      <c r="G2" s="18"/>
      <c r="H2" s="18"/>
      <c r="I2" s="18"/>
      <c r="J2" s="24"/>
      <c r="K2" s="24"/>
      <c r="L2" s="24"/>
      <c r="M2" s="24"/>
    </row>
    <row r="3" spans="5:13" ht="12" customHeight="1">
      <c r="E3" s="120" t="s">
        <v>28</v>
      </c>
      <c r="F3" s="120"/>
      <c r="G3" s="120"/>
      <c r="H3" s="120"/>
      <c r="I3" s="120"/>
      <c r="J3" s="71"/>
      <c r="K3" s="16"/>
      <c r="L3" s="16"/>
      <c r="M3" s="24"/>
    </row>
    <row r="4" spans="2:13" ht="12" customHeight="1">
      <c r="B4" s="14">
        <v>1000</v>
      </c>
      <c r="C4" s="15" t="s">
        <v>87</v>
      </c>
      <c r="D4" s="15" t="s">
        <v>107</v>
      </c>
      <c r="E4" s="132" t="s">
        <v>83</v>
      </c>
      <c r="F4" s="132"/>
      <c r="G4" s="16"/>
      <c r="H4" s="120" t="s">
        <v>27</v>
      </c>
      <c r="I4" s="120"/>
      <c r="J4" s="71"/>
      <c r="K4" s="131"/>
      <c r="L4" s="131"/>
      <c r="M4" s="24"/>
    </row>
    <row r="5" spans="2:13" ht="12" customHeight="1">
      <c r="B5" s="15" t="s">
        <v>108</v>
      </c>
      <c r="C5" s="15" t="s">
        <v>109</v>
      </c>
      <c r="D5" s="15" t="s">
        <v>110</v>
      </c>
      <c r="E5" s="15"/>
      <c r="F5" s="66">
        <v>1000</v>
      </c>
      <c r="G5" s="15"/>
      <c r="H5" s="15"/>
      <c r="I5" s="57">
        <v>1000</v>
      </c>
      <c r="K5" s="24"/>
      <c r="L5" s="56"/>
      <c r="M5" s="24"/>
    </row>
    <row r="6" spans="1:13" ht="12" customHeight="1">
      <c r="A6" s="18" t="s">
        <v>86</v>
      </c>
      <c r="B6" s="19" t="s">
        <v>111</v>
      </c>
      <c r="C6" s="19" t="s">
        <v>112</v>
      </c>
      <c r="D6" s="19" t="s">
        <v>113</v>
      </c>
      <c r="E6" s="19" t="s">
        <v>114</v>
      </c>
      <c r="F6" s="19" t="s">
        <v>109</v>
      </c>
      <c r="G6" s="19"/>
      <c r="H6" s="19" t="s">
        <v>114</v>
      </c>
      <c r="I6" s="19" t="s">
        <v>109</v>
      </c>
      <c r="K6" s="57"/>
      <c r="L6" s="57"/>
      <c r="M6" s="24"/>
    </row>
    <row r="7" spans="1:13" ht="12" customHeight="1">
      <c r="A7" s="13" t="s">
        <v>115</v>
      </c>
      <c r="B7" s="45">
        <v>10</v>
      </c>
      <c r="C7" s="45">
        <v>45</v>
      </c>
      <c r="D7" s="45">
        <v>450</v>
      </c>
      <c r="E7" s="91">
        <v>0</v>
      </c>
      <c r="F7" s="46">
        <f aca="true" t="shared" si="0" ref="F7:F14">$D7*$E7/(100-$E7)</f>
        <v>0</v>
      </c>
      <c r="G7" s="15"/>
      <c r="H7" s="91" t="s">
        <v>102</v>
      </c>
      <c r="I7" s="15" t="s">
        <v>7</v>
      </c>
      <c r="K7" s="58"/>
      <c r="L7" s="58"/>
      <c r="M7" s="24"/>
    </row>
    <row r="8" spans="1:13" ht="12" customHeight="1">
      <c r="A8" s="13" t="s">
        <v>92</v>
      </c>
      <c r="B8" s="45">
        <v>7</v>
      </c>
      <c r="C8" s="45">
        <v>80</v>
      </c>
      <c r="D8" s="45">
        <v>560</v>
      </c>
      <c r="E8" s="91">
        <v>0</v>
      </c>
      <c r="F8" s="46">
        <f t="shared" si="0"/>
        <v>0</v>
      </c>
      <c r="G8" s="15"/>
      <c r="H8" s="91">
        <v>0</v>
      </c>
      <c r="I8" s="14">
        <f>$D8*$H8/(100-$H8)</f>
        <v>0</v>
      </c>
      <c r="K8" s="58"/>
      <c r="L8" s="58"/>
      <c r="M8" s="24"/>
    </row>
    <row r="9" spans="1:13" ht="12" customHeight="1">
      <c r="A9" s="13" t="s">
        <v>117</v>
      </c>
      <c r="B9" s="45">
        <v>25</v>
      </c>
      <c r="C9" s="45">
        <v>95</v>
      </c>
      <c r="D9" s="45">
        <v>2375</v>
      </c>
      <c r="E9" s="91">
        <v>0</v>
      </c>
      <c r="F9" s="46">
        <f t="shared" si="0"/>
        <v>0</v>
      </c>
      <c r="G9" s="15"/>
      <c r="H9" s="91" t="s">
        <v>7</v>
      </c>
      <c r="I9" s="15" t="s">
        <v>7</v>
      </c>
      <c r="K9" s="58"/>
      <c r="L9" s="58"/>
      <c r="M9" s="24"/>
    </row>
    <row r="10" spans="1:13" ht="12" customHeight="1">
      <c r="A10" s="13" t="s">
        <v>2</v>
      </c>
      <c r="B10" s="45">
        <v>15</v>
      </c>
      <c r="C10" s="45">
        <v>54</v>
      </c>
      <c r="D10" s="45">
        <v>810</v>
      </c>
      <c r="E10" s="91">
        <v>0</v>
      </c>
      <c r="F10" s="46">
        <f t="shared" si="0"/>
        <v>0</v>
      </c>
      <c r="G10" s="15"/>
      <c r="H10" s="91" t="s">
        <v>7</v>
      </c>
      <c r="I10" s="15" t="s">
        <v>7</v>
      </c>
      <c r="K10" s="58"/>
      <c r="L10" s="58"/>
      <c r="M10" s="24"/>
    </row>
    <row r="11" spans="1:13" ht="12" customHeight="1">
      <c r="A11" s="13" t="s">
        <v>3</v>
      </c>
      <c r="B11" s="45">
        <v>20</v>
      </c>
      <c r="C11" s="45">
        <v>84</v>
      </c>
      <c r="D11" s="45">
        <v>1680</v>
      </c>
      <c r="E11" s="91">
        <v>0</v>
      </c>
      <c r="F11" s="46">
        <f t="shared" si="0"/>
        <v>0</v>
      </c>
      <c r="G11" s="15"/>
      <c r="H11" s="91">
        <v>0</v>
      </c>
      <c r="I11" s="14">
        <f>$D11*$H11/(100-$H11)</f>
        <v>0</v>
      </c>
      <c r="K11" s="58"/>
      <c r="L11" s="58"/>
      <c r="M11" s="24"/>
    </row>
    <row r="12" spans="1:13" ht="12" customHeight="1">
      <c r="A12" s="13" t="s">
        <v>4</v>
      </c>
      <c r="B12" s="45">
        <v>30</v>
      </c>
      <c r="C12" s="45">
        <v>65</v>
      </c>
      <c r="D12" s="45">
        <v>1950</v>
      </c>
      <c r="E12" s="91">
        <v>0</v>
      </c>
      <c r="F12" s="46">
        <f t="shared" si="0"/>
        <v>0</v>
      </c>
      <c r="G12" s="15"/>
      <c r="H12" s="91">
        <v>1</v>
      </c>
      <c r="I12" s="14">
        <f>$D12*$H12/(100-$H12)</f>
        <v>19.696969696969695</v>
      </c>
      <c r="K12" s="58"/>
      <c r="L12" s="58"/>
      <c r="M12" s="24"/>
    </row>
    <row r="13" spans="1:13" ht="12" customHeight="1">
      <c r="A13" s="13" t="s">
        <v>12</v>
      </c>
      <c r="B13" s="45">
        <v>8</v>
      </c>
      <c r="C13" s="45">
        <v>66</v>
      </c>
      <c r="D13" s="45">
        <v>528</v>
      </c>
      <c r="E13" s="91">
        <v>0</v>
      </c>
      <c r="F13" s="46">
        <f t="shared" si="0"/>
        <v>0</v>
      </c>
      <c r="G13" s="15"/>
      <c r="H13" s="91" t="s">
        <v>7</v>
      </c>
      <c r="I13" s="15" t="s">
        <v>7</v>
      </c>
      <c r="K13" s="58"/>
      <c r="L13" s="58"/>
      <c r="M13" s="24"/>
    </row>
    <row r="14" spans="1:13" ht="12" customHeight="1">
      <c r="A14" s="13" t="s">
        <v>19</v>
      </c>
      <c r="B14" s="45">
        <v>70</v>
      </c>
      <c r="C14" s="45">
        <v>62</v>
      </c>
      <c r="D14" s="45">
        <v>4340</v>
      </c>
      <c r="E14" s="91">
        <v>0</v>
      </c>
      <c r="F14" s="46">
        <f t="shared" si="0"/>
        <v>0</v>
      </c>
      <c r="G14" s="15"/>
      <c r="H14" s="91" t="s">
        <v>7</v>
      </c>
      <c r="I14" s="15" t="s">
        <v>7</v>
      </c>
      <c r="K14" s="58"/>
      <c r="L14" s="58"/>
      <c r="M14" s="24"/>
    </row>
    <row r="15" spans="1:13" ht="12" customHeight="1">
      <c r="A15" s="13" t="s">
        <v>13</v>
      </c>
      <c r="B15" s="45">
        <v>25</v>
      </c>
      <c r="C15" s="45">
        <v>50</v>
      </c>
      <c r="D15" s="45">
        <v>1250</v>
      </c>
      <c r="E15" s="91" t="s">
        <v>7</v>
      </c>
      <c r="F15" s="15" t="s">
        <v>7</v>
      </c>
      <c r="G15" s="15"/>
      <c r="H15" s="91" t="s">
        <v>7</v>
      </c>
      <c r="I15" s="15" t="s">
        <v>7</v>
      </c>
      <c r="K15" s="58"/>
      <c r="L15" s="58"/>
      <c r="M15" s="24"/>
    </row>
    <row r="16" spans="1:13" ht="12" customHeight="1">
      <c r="A16" s="13" t="s">
        <v>16</v>
      </c>
      <c r="B16" s="45">
        <v>60</v>
      </c>
      <c r="C16" s="45">
        <v>68</v>
      </c>
      <c r="D16" s="45">
        <v>4080</v>
      </c>
      <c r="E16" s="91">
        <v>0</v>
      </c>
      <c r="F16" s="97">
        <v>0</v>
      </c>
      <c r="G16" s="15"/>
      <c r="H16" s="91" t="s">
        <v>7</v>
      </c>
      <c r="I16" s="15" t="s">
        <v>7</v>
      </c>
      <c r="K16" s="58"/>
      <c r="L16" s="58"/>
      <c r="M16" s="24"/>
    </row>
    <row r="17" spans="1:13" ht="12" customHeight="1">
      <c r="A17" s="13" t="s">
        <v>17</v>
      </c>
      <c r="B17" s="45">
        <v>165</v>
      </c>
      <c r="C17" s="45">
        <v>69</v>
      </c>
      <c r="D17" s="45">
        <v>11385</v>
      </c>
      <c r="E17" s="91" t="s">
        <v>7</v>
      </c>
      <c r="F17" s="15" t="s">
        <v>7</v>
      </c>
      <c r="G17" s="15"/>
      <c r="H17" s="91">
        <v>2</v>
      </c>
      <c r="I17" s="14">
        <f>$D17*$H17/(100-$H17)</f>
        <v>232.3469387755102</v>
      </c>
      <c r="K17" s="58"/>
      <c r="L17" s="58"/>
      <c r="M17" s="24"/>
    </row>
    <row r="18" spans="1:13" ht="12" customHeight="1">
      <c r="A18" s="13" t="s">
        <v>18</v>
      </c>
      <c r="B18" s="45">
        <v>8</v>
      </c>
      <c r="C18" s="45">
        <v>45</v>
      </c>
      <c r="D18" s="45">
        <v>360</v>
      </c>
      <c r="E18" s="91">
        <v>0</v>
      </c>
      <c r="F18" s="46">
        <f aca="true" t="shared" si="1" ref="F18:F29">$D18*$E18/(100-$E18)</f>
        <v>0</v>
      </c>
      <c r="G18" s="15"/>
      <c r="H18" s="91" t="s">
        <v>7</v>
      </c>
      <c r="I18" s="15" t="s">
        <v>7</v>
      </c>
      <c r="K18" s="58"/>
      <c r="L18" s="58"/>
      <c r="M18" s="24"/>
    </row>
    <row r="19" spans="1:13" ht="12" customHeight="1">
      <c r="A19" s="13" t="s">
        <v>21</v>
      </c>
      <c r="B19" s="45">
        <v>27</v>
      </c>
      <c r="C19" s="45">
        <v>61</v>
      </c>
      <c r="D19" s="45">
        <v>1647</v>
      </c>
      <c r="E19" s="91">
        <v>0</v>
      </c>
      <c r="F19" s="46">
        <f t="shared" si="1"/>
        <v>0</v>
      </c>
      <c r="G19" s="15"/>
      <c r="H19" s="91">
        <v>0</v>
      </c>
      <c r="I19" s="14">
        <f>$D19*$H19/(100-$H19)</f>
        <v>0</v>
      </c>
      <c r="K19" s="58"/>
      <c r="L19" s="58"/>
      <c r="M19" s="24"/>
    </row>
    <row r="20" spans="1:13" ht="12" customHeight="1">
      <c r="A20" s="13" t="s">
        <v>23</v>
      </c>
      <c r="B20" s="45">
        <v>25</v>
      </c>
      <c r="C20" s="45">
        <v>68</v>
      </c>
      <c r="D20" s="45">
        <v>1700</v>
      </c>
      <c r="E20" s="91">
        <v>0</v>
      </c>
      <c r="F20" s="46">
        <f t="shared" si="1"/>
        <v>0</v>
      </c>
      <c r="G20" s="15"/>
      <c r="H20" s="91" t="s">
        <v>7</v>
      </c>
      <c r="I20" s="15" t="s">
        <v>7</v>
      </c>
      <c r="K20" s="58"/>
      <c r="L20" s="58"/>
      <c r="M20" s="24"/>
    </row>
    <row r="21" spans="1:13" ht="12" customHeight="1">
      <c r="A21" s="13" t="s">
        <v>24</v>
      </c>
      <c r="B21" s="45">
        <v>58</v>
      </c>
      <c r="C21" s="45">
        <v>67</v>
      </c>
      <c r="D21" s="45">
        <v>3886</v>
      </c>
      <c r="E21" s="91">
        <v>0</v>
      </c>
      <c r="F21" s="46">
        <f t="shared" si="1"/>
        <v>0</v>
      </c>
      <c r="G21" s="15"/>
      <c r="H21" s="91">
        <v>0</v>
      </c>
      <c r="I21" s="14">
        <f>$D21*$H21/(100-$H21)</f>
        <v>0</v>
      </c>
      <c r="K21" s="58"/>
      <c r="L21" s="58"/>
      <c r="M21" s="24"/>
    </row>
    <row r="22" spans="1:13" ht="12" customHeight="1">
      <c r="A22" s="13" t="s">
        <v>25</v>
      </c>
      <c r="B22" s="45">
        <v>15</v>
      </c>
      <c r="C22" s="45">
        <v>60</v>
      </c>
      <c r="D22" s="45">
        <v>900</v>
      </c>
      <c r="E22" s="91">
        <v>0</v>
      </c>
      <c r="F22" s="46">
        <f t="shared" si="1"/>
        <v>0</v>
      </c>
      <c r="G22" s="15"/>
      <c r="H22" s="91" t="s">
        <v>7</v>
      </c>
      <c r="I22" s="15" t="s">
        <v>7</v>
      </c>
      <c r="K22" s="58"/>
      <c r="L22" s="58"/>
      <c r="M22" s="24"/>
    </row>
    <row r="23" spans="1:13" ht="12" customHeight="1">
      <c r="A23" s="13" t="s">
        <v>39</v>
      </c>
      <c r="B23" s="45">
        <v>105</v>
      </c>
      <c r="C23" s="45">
        <v>61</v>
      </c>
      <c r="D23" s="45">
        <v>6405</v>
      </c>
      <c r="E23" s="91">
        <v>0</v>
      </c>
      <c r="F23" s="46">
        <f t="shared" si="1"/>
        <v>0</v>
      </c>
      <c r="G23" s="15"/>
      <c r="H23" s="91">
        <v>1</v>
      </c>
      <c r="I23" s="14">
        <f>$D23*$H23/(100-$H23)</f>
        <v>64.6969696969697</v>
      </c>
      <c r="K23" s="58"/>
      <c r="L23" s="58"/>
      <c r="M23" s="24"/>
    </row>
    <row r="24" spans="1:13" ht="12" customHeight="1">
      <c r="A24" s="13" t="s">
        <v>40</v>
      </c>
      <c r="B24" s="45">
        <v>50</v>
      </c>
      <c r="C24" s="45">
        <v>70</v>
      </c>
      <c r="D24" s="45">
        <v>3500</v>
      </c>
      <c r="E24" s="91">
        <v>0</v>
      </c>
      <c r="F24" s="46">
        <f t="shared" si="1"/>
        <v>0</v>
      </c>
      <c r="G24" s="15"/>
      <c r="H24" s="91" t="s">
        <v>7</v>
      </c>
      <c r="I24" s="15" t="s">
        <v>7</v>
      </c>
      <c r="K24" s="58"/>
      <c r="L24" s="58"/>
      <c r="M24" s="24"/>
    </row>
    <row r="25" spans="1:13" ht="12" customHeight="1">
      <c r="A25" s="13" t="s">
        <v>41</v>
      </c>
      <c r="B25" s="45">
        <v>9</v>
      </c>
      <c r="C25" s="45">
        <v>33</v>
      </c>
      <c r="D25" s="45">
        <v>297</v>
      </c>
      <c r="E25" s="91">
        <v>0</v>
      </c>
      <c r="F25" s="46">
        <f t="shared" si="1"/>
        <v>0</v>
      </c>
      <c r="G25" s="15"/>
      <c r="H25" s="91" t="s">
        <v>7</v>
      </c>
      <c r="I25" s="15" t="s">
        <v>7</v>
      </c>
      <c r="K25" s="58"/>
      <c r="L25" s="58"/>
      <c r="M25" s="24"/>
    </row>
    <row r="26" spans="1:13" ht="12" customHeight="1">
      <c r="A26" s="13" t="s">
        <v>42</v>
      </c>
      <c r="B26" s="45">
        <v>22</v>
      </c>
      <c r="C26" s="45">
        <v>100</v>
      </c>
      <c r="D26" s="45">
        <v>2200</v>
      </c>
      <c r="E26" s="91">
        <v>0</v>
      </c>
      <c r="F26" s="46">
        <f t="shared" si="1"/>
        <v>0</v>
      </c>
      <c r="G26" s="15"/>
      <c r="H26" s="91">
        <v>0</v>
      </c>
      <c r="I26" s="14">
        <f>$D26*$H26/(100-$H26)</f>
        <v>0</v>
      </c>
      <c r="K26" s="58"/>
      <c r="L26" s="58"/>
      <c r="M26" s="24"/>
    </row>
    <row r="27" spans="1:13" ht="12" customHeight="1">
      <c r="A27" s="13" t="s">
        <v>43</v>
      </c>
      <c r="B27" s="45">
        <v>80</v>
      </c>
      <c r="C27" s="45">
        <v>59</v>
      </c>
      <c r="D27" s="45">
        <v>4720</v>
      </c>
      <c r="E27" s="91">
        <v>0</v>
      </c>
      <c r="F27" s="46">
        <f t="shared" si="1"/>
        <v>0</v>
      </c>
      <c r="G27" s="15"/>
      <c r="H27" s="91" t="s">
        <v>7</v>
      </c>
      <c r="I27" s="15" t="s">
        <v>7</v>
      </c>
      <c r="K27" s="58"/>
      <c r="L27" s="58"/>
      <c r="M27" s="24"/>
    </row>
    <row r="28" spans="1:13" ht="12" customHeight="1">
      <c r="A28" s="13" t="s">
        <v>44</v>
      </c>
      <c r="B28" s="45">
        <v>13</v>
      </c>
      <c r="C28" s="45">
        <v>47</v>
      </c>
      <c r="D28" s="45">
        <v>611</v>
      </c>
      <c r="E28" s="91">
        <v>0</v>
      </c>
      <c r="F28" s="46">
        <f t="shared" si="1"/>
        <v>0</v>
      </c>
      <c r="G28" s="15"/>
      <c r="H28" s="91" t="s">
        <v>7</v>
      </c>
      <c r="I28" s="15" t="s">
        <v>7</v>
      </c>
      <c r="K28" s="58"/>
      <c r="L28" s="58"/>
      <c r="M28" s="24"/>
    </row>
    <row r="29" spans="1:13" ht="12" customHeight="1">
      <c r="A29" s="13" t="s">
        <v>45</v>
      </c>
      <c r="B29" s="45">
        <v>105</v>
      </c>
      <c r="C29" s="45">
        <v>72</v>
      </c>
      <c r="D29" s="45">
        <v>7560</v>
      </c>
      <c r="E29" s="91">
        <v>0</v>
      </c>
      <c r="F29" s="46">
        <f t="shared" si="1"/>
        <v>0</v>
      </c>
      <c r="G29" s="15"/>
      <c r="H29" s="91">
        <v>2</v>
      </c>
      <c r="I29" s="14">
        <f>$D29*$H29/(100-$H29)</f>
        <v>154.28571428571428</v>
      </c>
      <c r="K29" s="58"/>
      <c r="L29" s="58"/>
      <c r="M29" s="24"/>
    </row>
    <row r="30" spans="1:13" ht="12" customHeight="1">
      <c r="A30" s="13" t="s">
        <v>47</v>
      </c>
      <c r="B30" s="45">
        <v>80</v>
      </c>
      <c r="C30" s="45">
        <v>52</v>
      </c>
      <c r="D30" s="45">
        <v>4160</v>
      </c>
      <c r="E30" s="91" t="s">
        <v>7</v>
      </c>
      <c r="F30" s="15" t="s">
        <v>7</v>
      </c>
      <c r="G30" s="15"/>
      <c r="H30" s="91">
        <v>1</v>
      </c>
      <c r="I30" s="14">
        <f>$D30*$H30/(100-$H30)</f>
        <v>42.02020202020202</v>
      </c>
      <c r="K30" s="58"/>
      <c r="L30" s="58"/>
      <c r="M30" s="24"/>
    </row>
    <row r="31" spans="1:13" ht="12" customHeight="1">
      <c r="A31" s="13" t="s">
        <v>75</v>
      </c>
      <c r="B31" s="45">
        <v>4</v>
      </c>
      <c r="C31" s="45">
        <v>44</v>
      </c>
      <c r="D31" s="45">
        <v>176</v>
      </c>
      <c r="E31" s="91">
        <v>0</v>
      </c>
      <c r="F31" s="46">
        <f>$D31*$E31/(100-$E31)</f>
        <v>0</v>
      </c>
      <c r="G31" s="15"/>
      <c r="H31" s="91" t="s">
        <v>7</v>
      </c>
      <c r="I31" s="15" t="s">
        <v>7</v>
      </c>
      <c r="K31" s="58"/>
      <c r="L31" s="58"/>
      <c r="M31" s="24"/>
    </row>
    <row r="32" spans="1:13" ht="12" customHeight="1">
      <c r="A32" s="13" t="s">
        <v>49</v>
      </c>
      <c r="B32" s="45">
        <v>5</v>
      </c>
      <c r="C32" s="45">
        <v>84</v>
      </c>
      <c r="D32" s="45">
        <v>420</v>
      </c>
      <c r="E32" s="91">
        <v>0</v>
      </c>
      <c r="F32" s="46">
        <f>$D32*$E32/(100-$E32)</f>
        <v>0</v>
      </c>
      <c r="G32" s="15"/>
      <c r="H32" s="91">
        <v>0</v>
      </c>
      <c r="I32" s="46">
        <f>$D32*$E32/(100-$E32)</f>
        <v>0</v>
      </c>
      <c r="K32" s="58"/>
      <c r="L32" s="58"/>
      <c r="M32" s="24"/>
    </row>
    <row r="33" spans="1:13" ht="12" customHeight="1">
      <c r="A33" s="18" t="s">
        <v>52</v>
      </c>
      <c r="B33" s="47">
        <v>170</v>
      </c>
      <c r="C33" s="47">
        <v>58</v>
      </c>
      <c r="D33" s="47">
        <v>9860</v>
      </c>
      <c r="E33" s="92" t="s">
        <v>7</v>
      </c>
      <c r="F33" s="19" t="s">
        <v>7</v>
      </c>
      <c r="G33" s="19"/>
      <c r="H33" s="92">
        <v>1</v>
      </c>
      <c r="I33" s="67">
        <f>$D33*$H33/(100-$H33)</f>
        <v>99.5959595959596</v>
      </c>
      <c r="K33" s="58"/>
      <c r="L33" s="58"/>
      <c r="M33" s="24"/>
    </row>
    <row r="34" spans="1:13" ht="12" customHeight="1">
      <c r="A34" s="13" t="s">
        <v>37</v>
      </c>
      <c r="B34" s="50">
        <f>SUM(B7:B33)</f>
        <v>1211</v>
      </c>
      <c r="C34" s="59">
        <f>D34/B34</f>
        <v>64.25268373245252</v>
      </c>
      <c r="D34" s="50">
        <f>SUM(D7:D33)</f>
        <v>77810</v>
      </c>
      <c r="E34" s="15"/>
      <c r="F34" s="23" t="s">
        <v>78</v>
      </c>
      <c r="G34" s="15"/>
      <c r="H34" s="15"/>
      <c r="I34" s="23">
        <f>SUM(I7:I33)</f>
        <v>612.6427540713255</v>
      </c>
      <c r="K34" s="58"/>
      <c r="L34" s="58"/>
      <c r="M34" s="24"/>
    </row>
    <row r="35" spans="1:13" ht="12" customHeight="1">
      <c r="A35" s="24" t="s">
        <v>54</v>
      </c>
      <c r="B35" s="56"/>
      <c r="C35" s="56"/>
      <c r="D35" s="56"/>
      <c r="E35" s="78" t="s">
        <v>91</v>
      </c>
      <c r="F35" s="57"/>
      <c r="G35" s="57"/>
      <c r="H35" s="41">
        <f>I34/$D36*100</f>
        <v>0.754579078792124</v>
      </c>
      <c r="I35" s="57"/>
      <c r="J35" s="24"/>
      <c r="K35" s="60"/>
      <c r="L35" s="60"/>
      <c r="M35" s="24"/>
    </row>
    <row r="36" spans="1:13" ht="12" customHeight="1">
      <c r="A36" s="18" t="s">
        <v>55</v>
      </c>
      <c r="B36" s="47">
        <v>1263</v>
      </c>
      <c r="C36" s="87">
        <v>64.3</v>
      </c>
      <c r="D36" s="47">
        <v>81190</v>
      </c>
      <c r="E36" s="52"/>
      <c r="F36" s="19" t="s">
        <v>36</v>
      </c>
      <c r="G36" s="19"/>
      <c r="H36" s="69"/>
      <c r="I36" s="19">
        <v>612.6427540713255</v>
      </c>
      <c r="J36" s="24"/>
      <c r="K36" s="60"/>
      <c r="L36" s="60"/>
      <c r="M36" s="24"/>
    </row>
    <row r="37" spans="1:12" ht="15.75" customHeight="1">
      <c r="A37" s="13" t="s">
        <v>51</v>
      </c>
      <c r="C37" s="61"/>
      <c r="D37" s="15"/>
      <c r="K37" s="24"/>
      <c r="L37" s="24"/>
    </row>
    <row r="38" spans="1:12" ht="12" customHeight="1">
      <c r="A38" s="13" t="s">
        <v>35</v>
      </c>
      <c r="B38" s="61"/>
      <c r="C38" s="61"/>
      <c r="D38" s="61"/>
      <c r="J38" s="62"/>
      <c r="K38" s="24"/>
      <c r="L38" s="24"/>
    </row>
  </sheetData>
  <mergeCells count="5">
    <mergeCell ref="K4:L4"/>
    <mergeCell ref="E4:F4"/>
    <mergeCell ref="H4:I4"/>
    <mergeCell ref="E3:I3"/>
    <mergeCell ref="A1:I1"/>
  </mergeCells>
  <printOptions horizontalCentered="1"/>
  <pageMargins left="0.25" right="0.25" top="0.25" bottom="0.25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="125" zoomScaleNormal="125" workbookViewId="0" topLeftCell="A3">
      <selection activeCell="A28" sqref="A28"/>
    </sheetView>
  </sheetViews>
  <sheetFormatPr defaultColWidth="11.00390625" defaultRowHeight="12.75"/>
  <cols>
    <col min="1" max="1" width="11.00390625" style="13" customWidth="1"/>
    <col min="2" max="3" width="9.00390625" style="13" customWidth="1"/>
    <col min="4" max="4" width="9.875" style="13" customWidth="1"/>
    <col min="5" max="6" width="9.00390625" style="13" customWidth="1"/>
    <col min="7" max="7" width="0.875" style="13" customWidth="1"/>
    <col min="8" max="9" width="9.00390625" style="13" customWidth="1"/>
    <col min="10" max="10" width="0.875" style="13" customWidth="1"/>
    <col min="11" max="11" width="9.00390625" style="13" customWidth="1"/>
    <col min="12" max="12" width="9.00390625" style="62" customWidth="1"/>
    <col min="13" max="16384" width="10.75390625" style="13" customWidth="1"/>
  </cols>
  <sheetData>
    <row r="1" spans="1:12" ht="10.5" customHeight="1">
      <c r="A1" s="134" t="s">
        <v>64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4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63"/>
    </row>
    <row r="3" spans="5:12" ht="12" customHeight="1">
      <c r="E3" s="135" t="s">
        <v>82</v>
      </c>
      <c r="F3" s="135"/>
      <c r="G3" s="135"/>
      <c r="H3" s="135"/>
      <c r="I3" s="135"/>
      <c r="J3" s="135"/>
      <c r="K3" s="135"/>
      <c r="L3" s="135"/>
    </row>
    <row r="4" spans="2:12" ht="12" customHeight="1">
      <c r="B4" s="14">
        <v>1000</v>
      </c>
      <c r="C4" s="15" t="s">
        <v>87</v>
      </c>
      <c r="D4" s="15" t="s">
        <v>107</v>
      </c>
      <c r="E4" s="132" t="s">
        <v>104</v>
      </c>
      <c r="F4" s="132"/>
      <c r="G4" s="16"/>
      <c r="H4" s="132" t="s">
        <v>106</v>
      </c>
      <c r="I4" s="132"/>
      <c r="J4" s="16"/>
      <c r="K4" s="132" t="s">
        <v>105</v>
      </c>
      <c r="L4" s="136"/>
    </row>
    <row r="5" spans="2:12" ht="12" customHeight="1">
      <c r="B5" s="15" t="s">
        <v>108</v>
      </c>
      <c r="C5" s="15" t="s">
        <v>109</v>
      </c>
      <c r="D5" s="15" t="s">
        <v>110</v>
      </c>
      <c r="E5" s="15"/>
      <c r="F5" s="66">
        <v>1000</v>
      </c>
      <c r="G5" s="66"/>
      <c r="H5" s="15"/>
      <c r="I5" s="66">
        <v>1000</v>
      </c>
      <c r="J5" s="66"/>
      <c r="K5" s="95"/>
      <c r="L5" s="66">
        <v>1000</v>
      </c>
    </row>
    <row r="6" spans="1:12" ht="12" customHeight="1">
      <c r="A6" s="18" t="s">
        <v>86</v>
      </c>
      <c r="B6" s="19" t="s">
        <v>111</v>
      </c>
      <c r="C6" s="19" t="s">
        <v>112</v>
      </c>
      <c r="D6" s="19" t="s">
        <v>113</v>
      </c>
      <c r="E6" s="19" t="s">
        <v>114</v>
      </c>
      <c r="F6" s="19" t="s">
        <v>109</v>
      </c>
      <c r="G6" s="19"/>
      <c r="H6" s="19" t="s">
        <v>114</v>
      </c>
      <c r="I6" s="19" t="s">
        <v>109</v>
      </c>
      <c r="J6" s="19"/>
      <c r="K6" s="96" t="s">
        <v>114</v>
      </c>
      <c r="L6" s="19" t="s">
        <v>109</v>
      </c>
    </row>
    <row r="7" spans="1:12" ht="12" customHeight="1">
      <c r="A7" s="13" t="s">
        <v>117</v>
      </c>
      <c r="B7" s="45">
        <v>75</v>
      </c>
      <c r="C7" s="45">
        <v>58</v>
      </c>
      <c r="D7" s="45">
        <v>4350</v>
      </c>
      <c r="E7" s="91">
        <v>0</v>
      </c>
      <c r="F7" s="98">
        <f>$D7*$E7/(100-$E7)</f>
        <v>0</v>
      </c>
      <c r="G7" s="46"/>
      <c r="H7" s="91" t="s">
        <v>29</v>
      </c>
      <c r="I7" s="100" t="s">
        <v>103</v>
      </c>
      <c r="J7" s="15"/>
      <c r="K7" s="91">
        <v>0</v>
      </c>
      <c r="L7" s="97">
        <f>$D7*$K7/(100-$K7)</f>
        <v>0</v>
      </c>
    </row>
    <row r="8" spans="1:12" ht="12" customHeight="1">
      <c r="A8" s="13" t="s">
        <v>0</v>
      </c>
      <c r="B8" s="45">
        <v>63</v>
      </c>
      <c r="C8" s="45">
        <v>133</v>
      </c>
      <c r="D8" s="45">
        <v>8379</v>
      </c>
      <c r="E8" s="91">
        <v>0</v>
      </c>
      <c r="F8" s="98">
        <f>$D8*$E8/(100-$E8)</f>
        <v>0</v>
      </c>
      <c r="G8" s="46"/>
      <c r="H8" s="91">
        <v>0</v>
      </c>
      <c r="I8" s="100">
        <f>$D8*$H8/(100-$H8)</f>
        <v>0</v>
      </c>
      <c r="J8" s="15"/>
      <c r="K8" s="91">
        <v>0</v>
      </c>
      <c r="L8" s="97">
        <f>$D8*$K8/(100-$K8)</f>
        <v>0</v>
      </c>
    </row>
    <row r="9" spans="1:12" ht="12" customHeight="1">
      <c r="A9" s="13" t="s">
        <v>60</v>
      </c>
      <c r="B9" s="45">
        <v>18</v>
      </c>
      <c r="C9" s="45">
        <v>64</v>
      </c>
      <c r="D9" s="45">
        <v>1152</v>
      </c>
      <c r="E9" s="91">
        <v>0</v>
      </c>
      <c r="F9" s="98">
        <v>0</v>
      </c>
      <c r="G9" s="15">
        <v>0</v>
      </c>
      <c r="H9" s="91" t="s">
        <v>6</v>
      </c>
      <c r="I9" s="100" t="s">
        <v>5</v>
      </c>
      <c r="J9" s="15"/>
      <c r="K9" s="91">
        <v>0</v>
      </c>
      <c r="L9" s="97">
        <f>$D9*$K9/(100-$K9)</f>
        <v>0</v>
      </c>
    </row>
    <row r="10" spans="1:12" ht="12" customHeight="1">
      <c r="A10" s="13" t="s">
        <v>3</v>
      </c>
      <c r="B10" s="45">
        <v>470</v>
      </c>
      <c r="C10" s="45">
        <v>92</v>
      </c>
      <c r="D10" s="45">
        <v>43240</v>
      </c>
      <c r="E10" s="91">
        <v>0</v>
      </c>
      <c r="F10" s="98">
        <v>0</v>
      </c>
      <c r="G10" s="15">
        <v>0</v>
      </c>
      <c r="H10" s="91">
        <v>0</v>
      </c>
      <c r="I10" s="100">
        <v>0</v>
      </c>
      <c r="J10" s="15"/>
      <c r="K10" s="91">
        <v>0</v>
      </c>
      <c r="L10" s="97">
        <v>0</v>
      </c>
    </row>
    <row r="11" spans="1:12" ht="12" customHeight="1">
      <c r="A11" s="13" t="s">
        <v>13</v>
      </c>
      <c r="B11" s="45">
        <v>7</v>
      </c>
      <c r="C11" s="45">
        <v>43</v>
      </c>
      <c r="D11" s="45">
        <v>301</v>
      </c>
      <c r="E11" s="91">
        <v>0</v>
      </c>
      <c r="F11" s="98">
        <f>$D11*$E11/(100-$E11)</f>
        <v>0</v>
      </c>
      <c r="G11" s="46"/>
      <c r="H11" s="91">
        <v>0</v>
      </c>
      <c r="I11" s="100">
        <f>$D11*$H11/(100-$H11)</f>
        <v>0</v>
      </c>
      <c r="J11" s="15"/>
      <c r="K11" s="91">
        <v>0</v>
      </c>
      <c r="L11" s="97">
        <f>$D11*$K11/(100-$K11)</f>
        <v>0</v>
      </c>
    </row>
    <row r="12" spans="1:12" ht="12" customHeight="1">
      <c r="A12" s="13" t="s">
        <v>61</v>
      </c>
      <c r="B12" s="45">
        <v>34</v>
      </c>
      <c r="C12" s="45">
        <v>68</v>
      </c>
      <c r="D12" s="45">
        <v>2312</v>
      </c>
      <c r="E12" s="91">
        <v>0</v>
      </c>
      <c r="F12" s="98">
        <v>0</v>
      </c>
      <c r="G12" s="15">
        <v>0</v>
      </c>
      <c r="H12" s="91">
        <v>0</v>
      </c>
      <c r="I12" s="100">
        <v>0</v>
      </c>
      <c r="J12" s="22"/>
      <c r="K12" s="91">
        <v>0</v>
      </c>
      <c r="L12" s="97">
        <f>$D12*$K12/(100-$K12)</f>
        <v>0</v>
      </c>
    </row>
    <row r="13" spans="1:12" ht="12" customHeight="1">
      <c r="A13" s="13" t="s">
        <v>16</v>
      </c>
      <c r="B13" s="45">
        <v>10</v>
      </c>
      <c r="C13" s="45">
        <v>64</v>
      </c>
      <c r="D13" s="45">
        <v>540</v>
      </c>
      <c r="E13" s="91">
        <v>0</v>
      </c>
      <c r="F13" s="98">
        <v>0</v>
      </c>
      <c r="G13" s="15">
        <v>0</v>
      </c>
      <c r="H13" s="91">
        <v>0</v>
      </c>
      <c r="I13" s="100">
        <v>0</v>
      </c>
      <c r="J13" s="22"/>
      <c r="K13" s="91">
        <v>0</v>
      </c>
      <c r="L13" s="97">
        <f>$D13*$K13/(100-$K13)</f>
        <v>0</v>
      </c>
    </row>
    <row r="14" spans="1:12" ht="12" customHeight="1">
      <c r="A14" s="13" t="s">
        <v>17</v>
      </c>
      <c r="B14" s="45">
        <v>70</v>
      </c>
      <c r="C14" s="45">
        <v>62</v>
      </c>
      <c r="D14" s="45">
        <v>4340</v>
      </c>
      <c r="E14" s="91">
        <v>0</v>
      </c>
      <c r="F14" s="98">
        <f>$D14*$E14/(100-$E14)</f>
        <v>0</v>
      </c>
      <c r="G14" s="46"/>
      <c r="H14" s="91" t="s">
        <v>5</v>
      </c>
      <c r="I14" s="100" t="s">
        <v>5</v>
      </c>
      <c r="J14" s="15"/>
      <c r="K14" s="91">
        <v>0</v>
      </c>
      <c r="L14" s="97">
        <f>$D14*$K14/(100-$K14)</f>
        <v>0</v>
      </c>
    </row>
    <row r="15" spans="1:12" ht="12" customHeight="1">
      <c r="A15" s="13" t="s">
        <v>21</v>
      </c>
      <c r="B15" s="45">
        <v>620</v>
      </c>
      <c r="C15" s="45">
        <v>62</v>
      </c>
      <c r="D15" s="45">
        <v>38440</v>
      </c>
      <c r="E15" s="91">
        <v>0</v>
      </c>
      <c r="F15" s="98">
        <v>0</v>
      </c>
      <c r="G15" s="15">
        <v>0</v>
      </c>
      <c r="H15" s="91">
        <v>0</v>
      </c>
      <c r="I15" s="100">
        <v>0</v>
      </c>
      <c r="J15" s="15"/>
      <c r="K15" s="91">
        <v>0</v>
      </c>
      <c r="L15" s="97">
        <v>0</v>
      </c>
    </row>
    <row r="16" spans="1:12" ht="12" customHeight="1">
      <c r="A16" s="13" t="s">
        <v>24</v>
      </c>
      <c r="B16" s="45">
        <v>10</v>
      </c>
      <c r="C16" s="45">
        <v>55</v>
      </c>
      <c r="D16" s="45">
        <v>550</v>
      </c>
      <c r="E16" s="91">
        <v>0</v>
      </c>
      <c r="F16" s="98">
        <f>$D16*$E16/(100-$E16)</f>
        <v>0</v>
      </c>
      <c r="G16" s="46"/>
      <c r="H16" s="91">
        <v>0</v>
      </c>
      <c r="I16" s="100">
        <f>$D16*$H16/(100-$H16)</f>
        <v>0</v>
      </c>
      <c r="J16" s="15"/>
      <c r="K16" s="91">
        <v>0</v>
      </c>
      <c r="L16" s="97">
        <f aca="true" t="shared" si="0" ref="L16:L24">$D16*$K16/(100-$K16)</f>
        <v>0</v>
      </c>
    </row>
    <row r="17" spans="1:12" ht="12" customHeight="1">
      <c r="A17" s="13" t="s">
        <v>25</v>
      </c>
      <c r="B17" s="45">
        <v>15</v>
      </c>
      <c r="C17" s="45">
        <v>63</v>
      </c>
      <c r="D17" s="45">
        <v>945</v>
      </c>
      <c r="E17" s="91">
        <v>0</v>
      </c>
      <c r="F17" s="98">
        <v>0</v>
      </c>
      <c r="G17" s="15">
        <v>0</v>
      </c>
      <c r="H17" s="91">
        <v>0</v>
      </c>
      <c r="I17" s="100">
        <v>0</v>
      </c>
      <c r="J17" s="15"/>
      <c r="K17" s="91">
        <v>0</v>
      </c>
      <c r="L17" s="97">
        <f t="shared" si="0"/>
        <v>0</v>
      </c>
    </row>
    <row r="18" spans="1:12" ht="12" customHeight="1">
      <c r="A18" s="13" t="s">
        <v>39</v>
      </c>
      <c r="B18" s="45">
        <v>670</v>
      </c>
      <c r="C18" s="45">
        <v>65</v>
      </c>
      <c r="D18" s="45">
        <v>43550</v>
      </c>
      <c r="E18" s="91">
        <v>0</v>
      </c>
      <c r="F18" s="98">
        <f>$D18*$E18/(100-$E18)</f>
        <v>0</v>
      </c>
      <c r="G18" s="15"/>
      <c r="H18" s="91">
        <v>0</v>
      </c>
      <c r="I18" s="100">
        <f>$D18*$H18/(100-$H18)</f>
        <v>0</v>
      </c>
      <c r="J18" s="15"/>
      <c r="K18" s="91">
        <v>0</v>
      </c>
      <c r="L18" s="97">
        <f t="shared" si="0"/>
        <v>0</v>
      </c>
    </row>
    <row r="19" spans="1:12" ht="12" customHeight="1">
      <c r="A19" s="13" t="s">
        <v>42</v>
      </c>
      <c r="B19" s="45">
        <v>40</v>
      </c>
      <c r="C19" s="45">
        <v>74</v>
      </c>
      <c r="D19" s="45">
        <v>2960</v>
      </c>
      <c r="E19" s="91">
        <v>0</v>
      </c>
      <c r="F19" s="98">
        <f>$D19*$E19/(100-$E19)</f>
        <v>0</v>
      </c>
      <c r="G19" s="15"/>
      <c r="H19" s="100" t="s">
        <v>5</v>
      </c>
      <c r="I19" s="100">
        <v>3</v>
      </c>
      <c r="J19" s="15"/>
      <c r="K19" s="100" t="s">
        <v>5</v>
      </c>
      <c r="L19" s="97">
        <v>3</v>
      </c>
    </row>
    <row r="20" spans="1:12" ht="12" customHeight="1">
      <c r="A20" s="13" t="s">
        <v>45</v>
      </c>
      <c r="B20" s="45">
        <v>11</v>
      </c>
      <c r="C20" s="45">
        <v>40</v>
      </c>
      <c r="D20" s="45">
        <v>440</v>
      </c>
      <c r="E20" s="91">
        <v>0</v>
      </c>
      <c r="F20" s="98">
        <f>$D20*$E20/(100-$E20)</f>
        <v>0</v>
      </c>
      <c r="G20" s="15"/>
      <c r="H20" s="91" t="s">
        <v>5</v>
      </c>
      <c r="I20" s="100" t="s">
        <v>5</v>
      </c>
      <c r="J20" s="15"/>
      <c r="K20" s="91">
        <v>0</v>
      </c>
      <c r="L20" s="97">
        <f t="shared" si="0"/>
        <v>0</v>
      </c>
    </row>
    <row r="21" spans="1:12" ht="12" customHeight="1">
      <c r="A21" s="13" t="s">
        <v>48</v>
      </c>
      <c r="B21" s="45">
        <v>48</v>
      </c>
      <c r="C21" s="45">
        <v>67</v>
      </c>
      <c r="D21" s="45">
        <v>3216</v>
      </c>
      <c r="E21" s="91">
        <v>0</v>
      </c>
      <c r="F21" s="98">
        <v>0</v>
      </c>
      <c r="G21" s="15">
        <v>0</v>
      </c>
      <c r="H21" s="91">
        <v>0</v>
      </c>
      <c r="I21" s="100">
        <v>0</v>
      </c>
      <c r="J21" s="15"/>
      <c r="K21" s="91">
        <v>0</v>
      </c>
      <c r="L21" s="97">
        <f t="shared" si="0"/>
        <v>0</v>
      </c>
    </row>
    <row r="22" spans="1:12" ht="12" customHeight="1">
      <c r="A22" s="13" t="s">
        <v>49</v>
      </c>
      <c r="B22" s="45">
        <v>81</v>
      </c>
      <c r="C22" s="45">
        <v>72</v>
      </c>
      <c r="D22" s="45">
        <v>5832</v>
      </c>
      <c r="E22" s="91">
        <v>0</v>
      </c>
      <c r="F22" s="98">
        <f>$D22*$E22/(100-$E22)</f>
        <v>0</v>
      </c>
      <c r="G22" s="15"/>
      <c r="H22" s="91">
        <v>0</v>
      </c>
      <c r="I22" s="100">
        <f>$D22*$H22/(100-$H22)</f>
        <v>0</v>
      </c>
      <c r="J22" s="15"/>
      <c r="K22" s="91">
        <v>0</v>
      </c>
      <c r="L22" s="97">
        <f t="shared" si="0"/>
        <v>0</v>
      </c>
    </row>
    <row r="23" spans="1:12" ht="12" customHeight="1">
      <c r="A23" s="13" t="s">
        <v>52</v>
      </c>
      <c r="B23" s="45">
        <v>30</v>
      </c>
      <c r="C23" s="45">
        <v>48</v>
      </c>
      <c r="D23" s="45">
        <v>1440</v>
      </c>
      <c r="E23" s="91">
        <v>0</v>
      </c>
      <c r="F23" s="98">
        <f>$D23*$E23/(100-$E23)</f>
        <v>0</v>
      </c>
      <c r="G23" s="15"/>
      <c r="H23" s="91" t="s">
        <v>5</v>
      </c>
      <c r="I23" s="100" t="s">
        <v>5</v>
      </c>
      <c r="J23" s="15"/>
      <c r="K23" s="91">
        <v>0</v>
      </c>
      <c r="L23" s="97">
        <f t="shared" si="0"/>
        <v>0</v>
      </c>
    </row>
    <row r="24" spans="1:12" ht="12" customHeight="1">
      <c r="A24" s="18" t="s">
        <v>53</v>
      </c>
      <c r="B24" s="47">
        <v>62</v>
      </c>
      <c r="C24" s="47">
        <v>98</v>
      </c>
      <c r="D24" s="47">
        <v>6076</v>
      </c>
      <c r="E24" s="92">
        <v>0</v>
      </c>
      <c r="F24" s="48">
        <f>$D24*$E24/(100-$E24)</f>
        <v>0</v>
      </c>
      <c r="G24" s="19"/>
      <c r="H24" s="92">
        <v>0</v>
      </c>
      <c r="I24" s="101">
        <f>$D24*$H24/(100-$H24)</f>
        <v>0</v>
      </c>
      <c r="J24" s="19"/>
      <c r="K24" s="92">
        <v>0</v>
      </c>
      <c r="L24" s="99">
        <f t="shared" si="0"/>
        <v>0</v>
      </c>
    </row>
    <row r="25" spans="1:12" ht="12" customHeight="1">
      <c r="A25" s="24" t="s">
        <v>34</v>
      </c>
      <c r="B25" s="56">
        <f>SUM(B7:B24)</f>
        <v>2334</v>
      </c>
      <c r="C25" s="90">
        <f>D25/B25</f>
        <v>72.00642673521851</v>
      </c>
      <c r="D25" s="56">
        <f>SUM(D7:D24)</f>
        <v>168063</v>
      </c>
      <c r="E25" s="57"/>
      <c r="F25" s="56">
        <f>SUM(F7:F24)</f>
        <v>0</v>
      </c>
      <c r="G25" s="57"/>
      <c r="H25" s="57"/>
      <c r="I25" s="56">
        <f>SUM(I7:I24)</f>
        <v>3</v>
      </c>
      <c r="J25" s="57"/>
      <c r="K25" s="57"/>
      <c r="L25" s="56">
        <f>SUM(L7:L24)</f>
        <v>3</v>
      </c>
    </row>
    <row r="26" spans="1:12" ht="12" customHeight="1">
      <c r="A26" s="24" t="s">
        <v>54</v>
      </c>
      <c r="B26" s="56"/>
      <c r="C26" s="24"/>
      <c r="D26" s="56"/>
      <c r="E26" s="78" t="s">
        <v>5</v>
      </c>
      <c r="F26" s="57"/>
      <c r="G26" s="57"/>
      <c r="H26" s="78" t="s">
        <v>6</v>
      </c>
      <c r="I26" s="57"/>
      <c r="J26" s="57"/>
      <c r="K26" s="78" t="s">
        <v>5</v>
      </c>
      <c r="L26" s="57"/>
    </row>
    <row r="27" spans="1:12" ht="12" customHeight="1">
      <c r="A27" s="18" t="s">
        <v>55</v>
      </c>
      <c r="B27" s="89">
        <v>2465</v>
      </c>
      <c r="C27" s="76">
        <v>73.1</v>
      </c>
      <c r="D27" s="89">
        <v>180268</v>
      </c>
      <c r="E27" s="19"/>
      <c r="F27" s="89">
        <v>0</v>
      </c>
      <c r="G27" s="19"/>
      <c r="H27" s="19"/>
      <c r="I27" s="89">
        <v>2.962962962962963</v>
      </c>
      <c r="J27" s="19"/>
      <c r="K27" s="19"/>
      <c r="L27" s="89">
        <v>2.962962962962963</v>
      </c>
    </row>
    <row r="28" ht="15.75" customHeight="1">
      <c r="A28" s="13" t="s">
        <v>30</v>
      </c>
    </row>
    <row r="29" spans="1:12" ht="12" customHeight="1">
      <c r="A29" s="13" t="s">
        <v>35</v>
      </c>
      <c r="B29" s="56"/>
      <c r="C29" s="24"/>
      <c r="D29" s="56"/>
      <c r="E29" s="57"/>
      <c r="F29" s="57"/>
      <c r="G29" s="57"/>
      <c r="H29" s="57"/>
      <c r="I29" s="57"/>
      <c r="J29" s="57"/>
      <c r="K29" s="57"/>
      <c r="L29" s="57"/>
    </row>
    <row r="30" spans="3:4" ht="12" customHeight="1">
      <c r="C30" s="61"/>
      <c r="D30" s="15"/>
    </row>
    <row r="31" ht="12" customHeight="1"/>
    <row r="33" ht="12">
      <c r="L33" s="64"/>
    </row>
  </sheetData>
  <mergeCells count="5">
    <mergeCell ref="A1:L1"/>
    <mergeCell ref="E3:L3"/>
    <mergeCell ref="E4:F4"/>
    <mergeCell ref="H4:I4"/>
    <mergeCell ref="K4:L4"/>
  </mergeCells>
  <printOptions/>
  <pageMargins left="0.5" right="0.25" top="0.25" bottom="0.25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="125" zoomScaleNormal="125" workbookViewId="0" topLeftCell="A1">
      <selection activeCell="B25" sqref="B25"/>
    </sheetView>
  </sheetViews>
  <sheetFormatPr defaultColWidth="11.00390625" defaultRowHeight="12.75"/>
  <cols>
    <col min="1" max="1" width="14.375" style="13" customWidth="1"/>
    <col min="2" max="6" width="9.00390625" style="13" customWidth="1"/>
    <col min="7" max="7" width="0.875" style="13" customWidth="1"/>
    <col min="8" max="9" width="9.00390625" style="13" customWidth="1"/>
    <col min="10" max="12" width="9.75390625" style="13" customWidth="1"/>
    <col min="13" max="16384" width="10.75390625" style="13" customWidth="1"/>
  </cols>
  <sheetData>
    <row r="1" spans="1:12" ht="12" customHeight="1">
      <c r="A1" s="133" t="s">
        <v>65</v>
      </c>
      <c r="B1" s="133"/>
      <c r="C1" s="133"/>
      <c r="D1" s="133"/>
      <c r="E1" s="133"/>
      <c r="F1" s="133"/>
      <c r="G1" s="133"/>
      <c r="H1" s="133"/>
      <c r="I1" s="133"/>
      <c r="J1" s="17"/>
      <c r="K1" s="17"/>
      <c r="L1" s="17"/>
    </row>
    <row r="2" spans="1:13" ht="6" customHeight="1">
      <c r="A2" s="18"/>
      <c r="B2" s="18"/>
      <c r="C2" s="18"/>
      <c r="D2" s="18"/>
      <c r="E2" s="18"/>
      <c r="F2" s="18"/>
      <c r="G2" s="18"/>
      <c r="H2" s="18"/>
      <c r="I2" s="18"/>
      <c r="J2" s="24"/>
      <c r="K2" s="24"/>
      <c r="L2" s="24"/>
      <c r="M2" s="24"/>
    </row>
    <row r="3" spans="5:13" ht="12" customHeight="1">
      <c r="E3" s="120" t="s">
        <v>82</v>
      </c>
      <c r="F3" s="120"/>
      <c r="G3" s="120"/>
      <c r="H3" s="120"/>
      <c r="I3" s="120"/>
      <c r="J3" s="16"/>
      <c r="K3" s="16"/>
      <c r="L3" s="16"/>
      <c r="M3" s="24"/>
    </row>
    <row r="4" spans="2:13" ht="12" customHeight="1">
      <c r="B4" s="14">
        <v>1000</v>
      </c>
      <c r="C4" s="15" t="s">
        <v>87</v>
      </c>
      <c r="D4" s="15" t="s">
        <v>107</v>
      </c>
      <c r="E4" s="120" t="s">
        <v>83</v>
      </c>
      <c r="F4" s="120"/>
      <c r="G4" s="16"/>
      <c r="H4" s="120" t="s">
        <v>84</v>
      </c>
      <c r="I4" s="120"/>
      <c r="J4" s="24"/>
      <c r="K4" s="131"/>
      <c r="L4" s="131"/>
      <c r="M4" s="24"/>
    </row>
    <row r="5" spans="2:13" ht="12" customHeight="1">
      <c r="B5" s="15" t="s">
        <v>108</v>
      </c>
      <c r="C5" s="15" t="s">
        <v>109</v>
      </c>
      <c r="D5" s="15" t="s">
        <v>110</v>
      </c>
      <c r="E5" s="15"/>
      <c r="F5" s="66">
        <v>1000</v>
      </c>
      <c r="G5" s="15"/>
      <c r="H5" s="15"/>
      <c r="I5" s="66">
        <v>1000</v>
      </c>
      <c r="J5" s="24"/>
      <c r="K5" s="56"/>
      <c r="L5" s="24"/>
      <c r="M5" s="24"/>
    </row>
    <row r="6" spans="1:13" ht="12" customHeight="1">
      <c r="A6" s="18" t="s">
        <v>86</v>
      </c>
      <c r="B6" s="19" t="s">
        <v>111</v>
      </c>
      <c r="C6" s="19" t="s">
        <v>112</v>
      </c>
      <c r="D6" s="19" t="s">
        <v>113</v>
      </c>
      <c r="E6" s="19" t="s">
        <v>114</v>
      </c>
      <c r="F6" s="19" t="s">
        <v>109</v>
      </c>
      <c r="G6" s="19"/>
      <c r="H6" s="19" t="s">
        <v>114</v>
      </c>
      <c r="I6" s="19" t="s">
        <v>109</v>
      </c>
      <c r="J6" s="57"/>
      <c r="K6" s="57"/>
      <c r="L6" s="57"/>
      <c r="M6" s="24"/>
    </row>
    <row r="7" spans="1:13" ht="12" customHeight="1">
      <c r="A7" s="24" t="s">
        <v>94</v>
      </c>
      <c r="B7" s="57" t="s">
        <v>97</v>
      </c>
      <c r="C7" s="57" t="s">
        <v>98</v>
      </c>
      <c r="D7" s="57" t="s">
        <v>98</v>
      </c>
      <c r="E7" s="102">
        <v>0</v>
      </c>
      <c r="F7" s="102">
        <v>0</v>
      </c>
      <c r="G7" s="57"/>
      <c r="H7" s="102">
        <v>0</v>
      </c>
      <c r="I7" s="102">
        <v>0</v>
      </c>
      <c r="J7" s="57"/>
      <c r="K7" s="57"/>
      <c r="L7" s="57"/>
      <c r="M7" s="24"/>
    </row>
    <row r="8" spans="1:13" ht="12" customHeight="1">
      <c r="A8" s="24" t="s">
        <v>99</v>
      </c>
      <c r="B8" s="57" t="s">
        <v>98</v>
      </c>
      <c r="C8" s="57" t="s">
        <v>98</v>
      </c>
      <c r="D8" s="57" t="s">
        <v>98</v>
      </c>
      <c r="E8" s="102">
        <v>0</v>
      </c>
      <c r="F8" s="102">
        <v>0</v>
      </c>
      <c r="G8" s="57"/>
      <c r="H8" s="102">
        <v>0</v>
      </c>
      <c r="I8" s="102">
        <v>0</v>
      </c>
      <c r="J8" s="57"/>
      <c r="K8" s="57"/>
      <c r="L8" s="57"/>
      <c r="M8" s="24"/>
    </row>
    <row r="9" spans="1:13" ht="12" customHeight="1">
      <c r="A9" s="13" t="s">
        <v>2</v>
      </c>
      <c r="B9" s="66">
        <v>40</v>
      </c>
      <c r="C9" s="15">
        <v>24</v>
      </c>
      <c r="D9" s="66">
        <v>960</v>
      </c>
      <c r="E9" s="103">
        <v>0</v>
      </c>
      <c r="F9" s="103">
        <f>$D9*$E9/(100-$E9)</f>
        <v>0</v>
      </c>
      <c r="G9" s="15"/>
      <c r="H9" s="15" t="s">
        <v>95</v>
      </c>
      <c r="I9" s="15" t="s">
        <v>5</v>
      </c>
      <c r="J9" s="24"/>
      <c r="K9" s="24"/>
      <c r="L9" s="24"/>
      <c r="M9" s="24"/>
    </row>
    <row r="10" spans="1:13" ht="12" customHeight="1">
      <c r="A10" s="13" t="s">
        <v>100</v>
      </c>
      <c r="B10" s="100" t="s">
        <v>98</v>
      </c>
      <c r="C10" s="15" t="s">
        <v>98</v>
      </c>
      <c r="D10" s="100" t="s">
        <v>98</v>
      </c>
      <c r="E10" s="103">
        <v>0</v>
      </c>
      <c r="F10" s="103">
        <v>0</v>
      </c>
      <c r="G10" s="15"/>
      <c r="H10" s="105">
        <v>0</v>
      </c>
      <c r="I10" s="105">
        <v>0</v>
      </c>
      <c r="J10" s="24"/>
      <c r="K10" s="24"/>
      <c r="L10" s="24"/>
      <c r="M10" s="24"/>
    </row>
    <row r="11" spans="1:13" ht="12" customHeight="1">
      <c r="A11" s="13" t="s">
        <v>41</v>
      </c>
      <c r="B11" s="66">
        <v>60</v>
      </c>
      <c r="C11" s="15">
        <v>25</v>
      </c>
      <c r="D11" s="66">
        <v>1500</v>
      </c>
      <c r="E11" s="103">
        <v>0</v>
      </c>
      <c r="F11" s="103">
        <v>0</v>
      </c>
      <c r="G11" s="15"/>
      <c r="H11" s="15" t="s">
        <v>5</v>
      </c>
      <c r="I11" s="15" t="s">
        <v>5</v>
      </c>
      <c r="J11" s="24"/>
      <c r="K11" s="24"/>
      <c r="L11" s="24"/>
      <c r="M11" s="24"/>
    </row>
    <row r="12" spans="1:13" ht="12" customHeight="1">
      <c r="A12" s="18" t="s">
        <v>26</v>
      </c>
      <c r="B12" s="67">
        <v>165</v>
      </c>
      <c r="C12" s="19">
        <v>30.1</v>
      </c>
      <c r="D12" s="67">
        <v>4971</v>
      </c>
      <c r="E12" s="104" t="s">
        <v>79</v>
      </c>
      <c r="F12" s="104" t="s">
        <v>79</v>
      </c>
      <c r="G12" s="19"/>
      <c r="H12" s="38" t="s">
        <v>79</v>
      </c>
      <c r="I12" s="38" t="s">
        <v>79</v>
      </c>
      <c r="J12" s="24"/>
      <c r="K12" s="24"/>
      <c r="L12" s="24"/>
      <c r="M12" s="24"/>
    </row>
    <row r="13" spans="1:13" ht="12" customHeight="1">
      <c r="A13" s="13" t="s">
        <v>32</v>
      </c>
      <c r="B13" s="66">
        <v>265</v>
      </c>
      <c r="C13" s="15">
        <v>28</v>
      </c>
      <c r="D13" s="66">
        <v>7431</v>
      </c>
      <c r="E13" s="15"/>
      <c r="F13" s="15">
        <f>SUM(F9:F11)</f>
        <v>0</v>
      </c>
      <c r="G13" s="15"/>
      <c r="H13" s="15"/>
      <c r="I13" s="15">
        <f>SUM(I9:I11)</f>
        <v>0</v>
      </c>
      <c r="J13" s="24"/>
      <c r="K13" s="24" t="s">
        <v>76</v>
      </c>
      <c r="L13" s="24"/>
      <c r="M13" s="24"/>
    </row>
    <row r="14" spans="1:13" ht="12" customHeight="1">
      <c r="A14" s="18" t="s">
        <v>54</v>
      </c>
      <c r="B14" s="67"/>
      <c r="C14" s="19"/>
      <c r="D14" s="67"/>
      <c r="E14" s="69">
        <v>0</v>
      </c>
      <c r="F14" s="19"/>
      <c r="G14" s="19"/>
      <c r="H14" s="52" t="s">
        <v>6</v>
      </c>
      <c r="I14" s="19"/>
      <c r="J14" s="24"/>
      <c r="K14" s="24"/>
      <c r="L14" s="24"/>
      <c r="M14" s="24"/>
    </row>
    <row r="15" spans="1:9" ht="12" customHeight="1">
      <c r="A15" s="137" t="s">
        <v>58</v>
      </c>
      <c r="B15" s="138"/>
      <c r="C15" s="138"/>
      <c r="D15" s="138"/>
      <c r="E15" s="138"/>
      <c r="F15" s="138"/>
      <c r="G15" s="138"/>
      <c r="H15" s="138"/>
      <c r="I15" s="138"/>
    </row>
    <row r="16" spans="1:9" ht="13.5" customHeight="1">
      <c r="A16" s="138"/>
      <c r="B16" s="138"/>
      <c r="C16" s="138"/>
      <c r="D16" s="138"/>
      <c r="E16" s="138"/>
      <c r="F16" s="138"/>
      <c r="G16" s="138"/>
      <c r="H16" s="138"/>
      <c r="I16" s="138"/>
    </row>
    <row r="17" spans="1:9" ht="12" customHeight="1">
      <c r="A17" s="138"/>
      <c r="B17" s="138"/>
      <c r="C17" s="138"/>
      <c r="D17" s="138"/>
      <c r="E17" s="138"/>
      <c r="F17" s="138"/>
      <c r="G17" s="138"/>
      <c r="H17" s="138"/>
      <c r="I17" s="138"/>
    </row>
    <row r="18" ht="12">
      <c r="A18" s="13" t="s">
        <v>96</v>
      </c>
    </row>
    <row r="21" ht="12">
      <c r="C21" s="65"/>
    </row>
  </sheetData>
  <mergeCells count="6">
    <mergeCell ref="A1:I1"/>
    <mergeCell ref="E4:F4"/>
    <mergeCell ref="H4:I4"/>
    <mergeCell ref="K4:L4"/>
    <mergeCell ref="E3:I3"/>
    <mergeCell ref="A15:I17"/>
  </mergeCells>
  <printOptions horizontalCentered="1"/>
  <pageMargins left="0.5" right="0.25" top="0.25" bottom="0.2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Cereal Disease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Jacolyn Morrison</dc:creator>
  <cp:keywords/>
  <dc:description/>
  <cp:lastModifiedBy>Mark Hughes</cp:lastModifiedBy>
  <cp:lastPrinted>2011-01-13T16:30:29Z</cp:lastPrinted>
  <dcterms:created xsi:type="dcterms:W3CDTF">2002-12-17T15:34:09Z</dcterms:created>
  <dcterms:modified xsi:type="dcterms:W3CDTF">2011-01-26T20:07:25Z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