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4875" windowWidth="17400" windowHeight="6915" tabRatio="299" activeTab="0"/>
  </bookViews>
  <sheets>
    <sheet name="Data Form" sheetId="1" r:id="rId1"/>
    <sheet name="Calculations" sheetId="2" r:id="rId2"/>
  </sheets>
  <definedNames/>
  <calcPr fullCalcOnLoad="1"/>
</workbook>
</file>

<file path=xl/comments1.xml><?xml version="1.0" encoding="utf-8"?>
<comments xmlns="http://schemas.openxmlformats.org/spreadsheetml/2006/main">
  <authors>
    <author>Laura M. Burkett</author>
  </authors>
  <commentList>
    <comment ref="D47" authorId="0">
      <text>
        <r>
          <rPr>
            <b/>
            <sz val="8"/>
            <rFont val="Tahoma"/>
            <family val="0"/>
          </rPr>
          <t>Requires you to enter stabilizing species codes below!</t>
        </r>
        <r>
          <rPr>
            <sz val="8"/>
            <rFont val="Tahoma"/>
            <family val="0"/>
          </rPr>
          <t xml:space="preserve">
</t>
        </r>
      </text>
    </comment>
    <comment ref="D49" authorId="0">
      <text>
        <r>
          <rPr>
            <b/>
            <sz val="8"/>
            <rFont val="Tahoma"/>
            <family val="2"/>
          </rPr>
          <t>Requires you to enter woody species codes below.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<sst xmlns="http://schemas.openxmlformats.org/spreadsheetml/2006/main" count="165" uniqueCount="89">
  <si>
    <t>Top</t>
  </si>
  <si>
    <t>Canopy</t>
  </si>
  <si>
    <t>Lower Canopy Layers</t>
  </si>
  <si>
    <t>Soil</t>
  </si>
  <si>
    <t>Surface</t>
  </si>
  <si>
    <t>Code1</t>
  </si>
  <si>
    <t>Code2</t>
  </si>
  <si>
    <t>Code3</t>
  </si>
  <si>
    <t>Pt.</t>
  </si>
  <si>
    <t>Page</t>
  </si>
  <si>
    <t>of</t>
  </si>
  <si>
    <t>Plot</t>
  </si>
  <si>
    <t>Line</t>
  </si>
  <si>
    <t>Observer</t>
  </si>
  <si>
    <t>Recorder</t>
  </si>
  <si>
    <t>cm or in?</t>
  </si>
  <si>
    <t>% canopy cover =</t>
  </si>
  <si>
    <t>% bare ground =</t>
  </si>
  <si>
    <t>% basal cover =</t>
  </si>
  <si>
    <t>Top Canopy = None</t>
  </si>
  <si>
    <t>no. intercepts</t>
  </si>
  <si>
    <t>Lower Layer is empty</t>
  </si>
  <si>
    <t>Soil Surface = S</t>
  </si>
  <si>
    <t>Bare Ground</t>
  </si>
  <si>
    <t>Soil Surface = R</t>
  </si>
  <si>
    <t>Soil Surface = BR</t>
  </si>
  <si>
    <t>Soil Surface = M</t>
  </si>
  <si>
    <t>Soil Surface = LC</t>
  </si>
  <si>
    <t>Soil Surface = D</t>
  </si>
  <si>
    <t>Soil Surface = EL</t>
  </si>
  <si>
    <t>Basal?</t>
  </si>
  <si>
    <t>Gray cells for indicator calculations</t>
  </si>
  <si>
    <t>Notes:</t>
  </si>
  <si>
    <t>You must fill in all applicable yellow cells.     Fill in Lower Canopy Layer cells where appropriate.</t>
  </si>
  <si>
    <t>Riparian Channel Vegetation Survey Indicator Calculations</t>
  </si>
  <si>
    <t>Pace length:</t>
  </si>
  <si>
    <t>Stream Side:</t>
  </si>
  <si>
    <t>Stabilizing species codes</t>
  </si>
  <si>
    <t>% stabilizing spp cover =</t>
  </si>
  <si>
    <t>% woody spp cover =</t>
  </si>
  <si>
    <t>Woody species codes</t>
  </si>
  <si>
    <t>Stabilizing species</t>
  </si>
  <si>
    <t>Stabilizing spp codes</t>
  </si>
  <si>
    <t>stab</t>
  </si>
  <si>
    <t>woody</t>
  </si>
  <si>
    <t>Category</t>
  </si>
  <si>
    <t>Top Canopy</t>
  </si>
  <si>
    <t>Lower 1</t>
  </si>
  <si>
    <t>Lower 2</t>
  </si>
  <si>
    <t>Lower 3</t>
  </si>
  <si>
    <t>Soil surface</t>
  </si>
  <si>
    <t>Top Canopy Woody</t>
  </si>
  <si>
    <t>Top Canopy stabilizing</t>
  </si>
  <si>
    <t>Lower 1 Stabilizing</t>
  </si>
  <si>
    <t>Lower 1 Woody</t>
  </si>
  <si>
    <t>Lower 2 Stabilizing</t>
  </si>
  <si>
    <t>Lower 2 Woody</t>
  </si>
  <si>
    <t>Lower 3 Stabilizing</t>
  </si>
  <si>
    <t>Lower 3 Woody</t>
  </si>
  <si>
    <t>Soil Surface Stabilizing</t>
  </si>
  <si>
    <t>Soil Surface Woody</t>
  </si>
  <si>
    <t>Yes Woody</t>
  </si>
  <si>
    <t>Yes Stabilizing</t>
  </si>
  <si>
    <t>Number of hits with</t>
  </si>
  <si>
    <t>Woody Species</t>
  </si>
  <si>
    <t>Sum Stabilizing</t>
  </si>
  <si>
    <t>Sum Woody</t>
  </si>
  <si>
    <t>%</t>
  </si>
  <si>
    <t>not Basal?</t>
  </si>
  <si>
    <t>L</t>
  </si>
  <si>
    <t>S</t>
  </si>
  <si>
    <t>R</t>
  </si>
  <si>
    <t>BR</t>
  </si>
  <si>
    <t>M</t>
  </si>
  <si>
    <t>LC</t>
  </si>
  <si>
    <t>EL</t>
  </si>
  <si>
    <t>D</t>
  </si>
  <si>
    <t>W</t>
  </si>
  <si>
    <t>Date:</t>
  </si>
  <si>
    <t>Upstream or Downstream:</t>
  </si>
  <si>
    <r>
      <t>Top canopy codes:</t>
    </r>
    <r>
      <rPr>
        <sz val="8"/>
        <rFont val="Arial"/>
        <family val="0"/>
      </rPr>
      <t xml:space="preserve"> Species code, common name, or NONE (no canopy).</t>
    </r>
  </si>
  <si>
    <r>
      <t>Lower canopy layers codes:</t>
    </r>
    <r>
      <rPr>
        <sz val="8"/>
        <rFont val="Arial"/>
        <family val="2"/>
      </rPr>
      <t xml:space="preserve"> Species code, common name, L (herbaceous litter), W (woody litter, &gt;5 mm
(~1/4 in) diameter).</t>
    </r>
  </si>
  <si>
    <r>
      <t>Unknown
Species Codes:</t>
    </r>
    <r>
      <rPr>
        <sz val="8"/>
        <rFont val="Arial"/>
        <family val="0"/>
      </rPr>
      <t xml:space="preserve">
AF# = annual forb
PF# = perennial forb
AG# = annual
graminoid
PG# = perennial
graminoid
SH# = shrub
TR# = tree</t>
    </r>
  </si>
  <si>
    <r>
      <t>Soil Surface (do not use litter):</t>
    </r>
    <r>
      <rPr>
        <sz val="8"/>
        <rFont val="Arial"/>
        <family val="2"/>
      </rPr>
      <t xml:space="preserve">
Species Code (for basal intercept)
R = rock fragment (&gt;5 mm (~1/4 in)
diameter)
BR = bedrock, M = moss
LC = visible lichen crust on soil
S = soil without any other soil
surface code
EL = embedded litter (see page 10)
D = duff</t>
    </r>
  </si>
  <si>
    <t>*Bare ground occurs ONLY when Top canopy = NONE, Lower canopy layers are empty (no L), and Soil surface = S.</t>
  </si>
  <si>
    <t>mm/dd/yyyy</t>
  </si>
  <si>
    <t>Last updated on 4 January 2005.</t>
  </si>
  <si>
    <r>
      <t xml:space="preserve">Refer to "Monitoring Quick Links" at </t>
    </r>
    <r>
      <rPr>
        <u val="single"/>
        <sz val="10"/>
        <color indexed="12"/>
        <rFont val="Arial"/>
        <family val="2"/>
      </rPr>
      <t>http://usda-ars.nmsu.edu/Monit_Assess/monitoring.htm</t>
    </r>
    <r>
      <rPr>
        <sz val="10"/>
        <rFont val="Arial"/>
        <family val="0"/>
      </rPr>
      <t xml:space="preserve"> for updates.</t>
    </r>
  </si>
  <si>
    <t>Password is jornada.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</si>
</sst>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mm/dd/yy;@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6" xfId="0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2" fontId="0" fillId="3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3" borderId="0" xfId="0" applyNumberFormat="1" applyFont="1" applyFill="1" applyBorder="1" applyAlignment="1">
      <alignment horizontal="center" wrapText="1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top"/>
      <protection/>
    </xf>
    <xf numFmtId="0" fontId="0" fillId="2" borderId="11" xfId="0" applyFill="1" applyBorder="1" applyAlignment="1" applyProtection="1">
      <alignment/>
      <protection locked="0"/>
    </xf>
    <xf numFmtId="0" fontId="2" fillId="0" borderId="0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Alignment="1" applyProtection="1">
      <alignment horizontal="center"/>
      <protection/>
    </xf>
    <xf numFmtId="0" fontId="14" fillId="0" borderId="0" xfId="0" applyFont="1" applyAlignment="1">
      <alignment/>
    </xf>
    <xf numFmtId="166" fontId="8" fillId="2" borderId="11" xfId="0" applyNumberFormat="1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left" wrapText="1"/>
      <protection locked="0"/>
    </xf>
    <xf numFmtId="0" fontId="13" fillId="0" borderId="22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/>
      <protection/>
    </xf>
    <xf numFmtId="0" fontId="8" fillId="3" borderId="0" xfId="0" applyFont="1" applyFill="1" applyAlignment="1" applyProtection="1">
      <alignment horizontal="center"/>
      <protection/>
    </xf>
    <xf numFmtId="0" fontId="0" fillId="2" borderId="25" xfId="0" applyFill="1" applyBorder="1" applyAlignment="1" applyProtection="1">
      <alignment horizontal="left" wrapText="1"/>
      <protection locked="0"/>
    </xf>
    <xf numFmtId="0" fontId="0" fillId="2" borderId="26" xfId="0" applyFill="1" applyBorder="1" applyAlignment="1" applyProtection="1">
      <alignment horizontal="left" wrapText="1"/>
      <protection locked="0"/>
    </xf>
    <xf numFmtId="0" fontId="0" fillId="2" borderId="27" xfId="0" applyFill="1" applyBorder="1" applyAlignment="1" applyProtection="1">
      <alignment horizontal="left" wrapText="1"/>
      <protection locked="0"/>
    </xf>
    <xf numFmtId="0" fontId="0" fillId="2" borderId="19" xfId="0" applyFill="1" applyBorder="1" applyAlignment="1" applyProtection="1">
      <alignment horizontal="left" wrapText="1"/>
      <protection locked="0"/>
    </xf>
    <xf numFmtId="0" fontId="0" fillId="2" borderId="0" xfId="0" applyFill="1" applyBorder="1" applyAlignment="1" applyProtection="1">
      <alignment horizontal="left" wrapText="1"/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0" fontId="0" fillId="2" borderId="24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2" borderId="11" xfId="0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3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80"/>
  <sheetViews>
    <sheetView tabSelected="1" workbookViewId="0" topLeftCell="A34">
      <selection activeCell="F80" sqref="F80:H80"/>
    </sheetView>
  </sheetViews>
  <sheetFormatPr defaultColWidth="9.140625" defaultRowHeight="12.75"/>
  <cols>
    <col min="1" max="1" width="5.421875" style="0" customWidth="1"/>
    <col min="2" max="2" width="10.8515625" style="0" customWidth="1"/>
    <col min="3" max="4" width="7.8515625" style="0" customWidth="1"/>
    <col min="5" max="5" width="9.421875" style="0" customWidth="1"/>
    <col min="6" max="6" width="7.8515625" style="0" customWidth="1"/>
    <col min="7" max="7" width="4.140625" style="0" customWidth="1"/>
    <col min="8" max="8" width="11.00390625" style="0" customWidth="1"/>
    <col min="9" max="12" width="7.8515625" style="0" customWidth="1"/>
    <col min="13" max="13" width="7.140625" style="0" customWidth="1"/>
    <col min="14" max="14" width="8.00390625" style="0" bestFit="1" customWidth="1"/>
    <col min="15" max="16" width="9.140625" style="1" customWidth="1"/>
  </cols>
  <sheetData>
    <row r="1" spans="1:12" ht="12.75">
      <c r="A1" s="109" t="s">
        <v>87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ht="12.75"/>
    <row r="3" spans="1:12" ht="20.25">
      <c r="A3" s="93" t="s">
        <v>34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7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5.75" customHeight="1">
      <c r="A5" s="94" t="s">
        <v>33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6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15.75" customHeight="1" thickBot="1">
      <c r="A7" s="58" t="s">
        <v>9</v>
      </c>
      <c r="B7" s="35"/>
      <c r="C7" s="59" t="s">
        <v>10</v>
      </c>
      <c r="D7" s="35"/>
      <c r="E7" s="60" t="s">
        <v>13</v>
      </c>
      <c r="F7" s="108"/>
      <c r="G7" s="108"/>
      <c r="H7" s="61"/>
      <c r="I7" s="95" t="s">
        <v>31</v>
      </c>
      <c r="J7" s="96"/>
      <c r="K7" s="96"/>
      <c r="L7" s="96"/>
    </row>
    <row r="8" spans="1:12" s="1" customFormat="1" ht="7.5" customHeight="1">
      <c r="A8" s="58"/>
      <c r="B8" s="62"/>
      <c r="C8" s="63"/>
      <c r="D8" s="62"/>
      <c r="E8" s="63"/>
      <c r="F8" s="60"/>
      <c r="G8" s="61"/>
      <c r="H8" s="61"/>
      <c r="I8" s="64"/>
      <c r="J8" s="65"/>
      <c r="K8" s="65"/>
      <c r="L8" s="65"/>
    </row>
    <row r="9" spans="1:12" ht="15.75" customHeight="1" thickBot="1">
      <c r="A9" s="58" t="s">
        <v>11</v>
      </c>
      <c r="B9" s="35"/>
      <c r="C9" s="60" t="s">
        <v>12</v>
      </c>
      <c r="D9" s="35"/>
      <c r="E9" s="60" t="s">
        <v>14</v>
      </c>
      <c r="F9" s="108"/>
      <c r="G9" s="108"/>
      <c r="H9" s="66"/>
      <c r="I9" s="67" t="s">
        <v>36</v>
      </c>
      <c r="J9" s="68"/>
      <c r="K9" s="118"/>
      <c r="L9" s="118"/>
    </row>
    <row r="10" spans="1:12" ht="7.5" customHeight="1">
      <c r="A10" s="58"/>
      <c r="B10" s="62"/>
      <c r="C10" s="62"/>
      <c r="D10" s="62"/>
      <c r="E10" s="62"/>
      <c r="F10" s="60"/>
      <c r="G10" s="59"/>
      <c r="H10" s="59"/>
      <c r="I10" s="69"/>
      <c r="J10" s="70"/>
      <c r="K10" s="69"/>
      <c r="L10" s="70"/>
    </row>
    <row r="11" spans="1:16" ht="15.75" customHeight="1" thickBot="1">
      <c r="A11" s="71" t="s">
        <v>78</v>
      </c>
      <c r="B11" s="81"/>
      <c r="C11" s="72"/>
      <c r="D11" s="57"/>
      <c r="E11" s="60" t="s">
        <v>79</v>
      </c>
      <c r="F11" s="117"/>
      <c r="G11" s="117"/>
      <c r="H11" s="62"/>
      <c r="I11" s="60" t="s">
        <v>35</v>
      </c>
      <c r="J11" s="36"/>
      <c r="K11" s="73"/>
      <c r="L11" s="75"/>
      <c r="N11" s="1"/>
      <c r="P11"/>
    </row>
    <row r="12" spans="1:12" ht="13.5" customHeight="1" thickBot="1">
      <c r="A12" s="57"/>
      <c r="B12" s="79" t="s">
        <v>85</v>
      </c>
      <c r="C12" s="57"/>
      <c r="D12" s="71"/>
      <c r="E12" s="57"/>
      <c r="F12" s="57"/>
      <c r="G12" s="57"/>
      <c r="H12" s="57"/>
      <c r="I12" s="57"/>
      <c r="J12" s="57"/>
      <c r="K12" s="74"/>
      <c r="L12" s="74" t="s">
        <v>15</v>
      </c>
    </row>
    <row r="13" spans="1:16" ht="15.75" customHeight="1">
      <c r="A13" s="4"/>
      <c r="B13" s="4" t="s">
        <v>0</v>
      </c>
      <c r="C13" s="105" t="s">
        <v>2</v>
      </c>
      <c r="D13" s="106"/>
      <c r="E13" s="107"/>
      <c r="F13" s="4" t="s">
        <v>3</v>
      </c>
      <c r="G13" s="4"/>
      <c r="H13" s="4" t="s">
        <v>0</v>
      </c>
      <c r="I13" s="105" t="s">
        <v>2</v>
      </c>
      <c r="J13" s="106"/>
      <c r="K13" s="107"/>
      <c r="L13" s="4" t="s">
        <v>3</v>
      </c>
      <c r="M13" s="6"/>
      <c r="N13" s="6"/>
      <c r="O13"/>
      <c r="P13"/>
    </row>
    <row r="14" spans="1:16" ht="15.75" customHeight="1" thickBot="1">
      <c r="A14" s="5" t="s">
        <v>8</v>
      </c>
      <c r="B14" s="5" t="s">
        <v>1</v>
      </c>
      <c r="C14" s="7" t="s">
        <v>5</v>
      </c>
      <c r="D14" s="7" t="s">
        <v>6</v>
      </c>
      <c r="E14" s="7" t="s">
        <v>7</v>
      </c>
      <c r="F14" s="5" t="s">
        <v>4</v>
      </c>
      <c r="G14" s="5" t="s">
        <v>8</v>
      </c>
      <c r="H14" s="5" t="s">
        <v>1</v>
      </c>
      <c r="I14" s="7" t="s">
        <v>5</v>
      </c>
      <c r="J14" s="7" t="s">
        <v>6</v>
      </c>
      <c r="K14" s="7" t="s">
        <v>7</v>
      </c>
      <c r="L14" s="5" t="s">
        <v>4</v>
      </c>
      <c r="M14" s="6"/>
      <c r="N14" s="6"/>
      <c r="O14"/>
      <c r="P14"/>
    </row>
    <row r="15" spans="1:16" ht="18" customHeight="1">
      <c r="A15" s="15">
        <v>1</v>
      </c>
      <c r="B15" s="33"/>
      <c r="C15" s="31"/>
      <c r="D15" s="31"/>
      <c r="E15" s="31"/>
      <c r="F15" s="33"/>
      <c r="G15" s="16">
        <v>26</v>
      </c>
      <c r="H15" s="33"/>
      <c r="I15" s="31"/>
      <c r="J15" s="31"/>
      <c r="K15" s="31"/>
      <c r="L15" s="32"/>
      <c r="M15" s="1"/>
      <c r="N15" s="1"/>
      <c r="O15"/>
      <c r="P15"/>
    </row>
    <row r="16" spans="1:16" ht="18" customHeight="1">
      <c r="A16" s="17">
        <v>2</v>
      </c>
      <c r="B16" s="33"/>
      <c r="C16" s="34"/>
      <c r="D16" s="34"/>
      <c r="E16" s="34"/>
      <c r="F16" s="33"/>
      <c r="G16" s="18">
        <v>27</v>
      </c>
      <c r="H16" s="33"/>
      <c r="I16" s="34"/>
      <c r="J16" s="34"/>
      <c r="K16" s="34"/>
      <c r="L16" s="32"/>
      <c r="M16" s="1"/>
      <c r="N16" s="1"/>
      <c r="O16"/>
      <c r="P16"/>
    </row>
    <row r="17" spans="1:16" ht="18" customHeight="1">
      <c r="A17" s="17">
        <v>3</v>
      </c>
      <c r="B17" s="33"/>
      <c r="C17" s="34"/>
      <c r="D17" s="34"/>
      <c r="E17" s="34"/>
      <c r="F17" s="33"/>
      <c r="G17" s="16">
        <v>28</v>
      </c>
      <c r="H17" s="33"/>
      <c r="I17" s="34"/>
      <c r="J17" s="34"/>
      <c r="K17" s="34"/>
      <c r="L17" s="32"/>
      <c r="M17" s="1"/>
      <c r="N17" s="1"/>
      <c r="O17"/>
      <c r="P17"/>
    </row>
    <row r="18" spans="1:16" ht="18" customHeight="1">
      <c r="A18" s="17">
        <v>4</v>
      </c>
      <c r="B18" s="33"/>
      <c r="C18" s="34"/>
      <c r="D18" s="55"/>
      <c r="E18" s="34"/>
      <c r="F18" s="33"/>
      <c r="G18" s="18">
        <v>29</v>
      </c>
      <c r="H18" s="33"/>
      <c r="I18" s="34"/>
      <c r="J18" s="34"/>
      <c r="K18" s="34"/>
      <c r="L18" s="32"/>
      <c r="M18" s="1"/>
      <c r="N18" s="1"/>
      <c r="O18"/>
      <c r="P18"/>
    </row>
    <row r="19" spans="1:16" ht="18" customHeight="1">
      <c r="A19" s="17">
        <v>5</v>
      </c>
      <c r="B19" s="33"/>
      <c r="C19" s="34"/>
      <c r="D19" s="34"/>
      <c r="E19" s="34"/>
      <c r="F19" s="32"/>
      <c r="G19" s="16">
        <v>30</v>
      </c>
      <c r="H19" s="33"/>
      <c r="I19" s="34"/>
      <c r="J19" s="34"/>
      <c r="K19" s="34"/>
      <c r="L19" s="32"/>
      <c r="M19" s="1"/>
      <c r="N19" s="1"/>
      <c r="O19"/>
      <c r="P19"/>
    </row>
    <row r="20" spans="1:16" ht="18" customHeight="1">
      <c r="A20" s="17">
        <v>6</v>
      </c>
      <c r="B20" s="33"/>
      <c r="C20" s="34"/>
      <c r="D20" s="34"/>
      <c r="E20" s="34"/>
      <c r="F20" s="32"/>
      <c r="G20" s="18">
        <v>31</v>
      </c>
      <c r="H20" s="33"/>
      <c r="I20" s="34"/>
      <c r="J20" s="34"/>
      <c r="K20" s="34"/>
      <c r="L20" s="32"/>
      <c r="M20" s="1"/>
      <c r="N20" s="1"/>
      <c r="O20"/>
      <c r="P20"/>
    </row>
    <row r="21" spans="1:16" ht="18" customHeight="1">
      <c r="A21" s="17">
        <v>7</v>
      </c>
      <c r="B21" s="33"/>
      <c r="C21" s="34"/>
      <c r="D21" s="34"/>
      <c r="E21" s="34"/>
      <c r="F21" s="32"/>
      <c r="G21" s="16">
        <v>32</v>
      </c>
      <c r="H21" s="33"/>
      <c r="I21" s="34"/>
      <c r="J21" s="34"/>
      <c r="K21" s="34"/>
      <c r="L21" s="32"/>
      <c r="M21" s="1"/>
      <c r="N21" s="1"/>
      <c r="O21"/>
      <c r="P21"/>
    </row>
    <row r="22" spans="1:16" ht="18" customHeight="1">
      <c r="A22" s="17">
        <v>8</v>
      </c>
      <c r="B22" s="33"/>
      <c r="C22" s="34"/>
      <c r="D22" s="34"/>
      <c r="E22" s="34"/>
      <c r="F22" s="32"/>
      <c r="G22" s="18">
        <v>33</v>
      </c>
      <c r="H22" s="33"/>
      <c r="I22" s="34"/>
      <c r="J22" s="34"/>
      <c r="K22" s="34"/>
      <c r="L22" s="32"/>
      <c r="M22" s="1"/>
      <c r="N22" s="1"/>
      <c r="O22"/>
      <c r="P22"/>
    </row>
    <row r="23" spans="1:16" ht="18" customHeight="1">
      <c r="A23" s="17">
        <v>9</v>
      </c>
      <c r="B23" s="33"/>
      <c r="C23" s="34"/>
      <c r="D23" s="34"/>
      <c r="E23" s="34"/>
      <c r="F23" s="32"/>
      <c r="G23" s="16">
        <v>34</v>
      </c>
      <c r="H23" s="33"/>
      <c r="I23" s="34"/>
      <c r="J23" s="34"/>
      <c r="K23" s="34"/>
      <c r="L23" s="32"/>
      <c r="M23" s="1"/>
      <c r="N23" s="1"/>
      <c r="O23"/>
      <c r="P23"/>
    </row>
    <row r="24" spans="1:16" ht="18" customHeight="1">
      <c r="A24" s="17">
        <v>10</v>
      </c>
      <c r="B24" s="33"/>
      <c r="C24" s="34"/>
      <c r="D24" s="34"/>
      <c r="E24" s="34"/>
      <c r="F24" s="32"/>
      <c r="G24" s="18">
        <v>35</v>
      </c>
      <c r="H24" s="33"/>
      <c r="I24" s="34"/>
      <c r="J24" s="34"/>
      <c r="K24" s="34"/>
      <c r="L24" s="32"/>
      <c r="M24" s="1"/>
      <c r="N24" s="1"/>
      <c r="O24"/>
      <c r="P24"/>
    </row>
    <row r="25" spans="1:16" ht="18" customHeight="1">
      <c r="A25" s="17">
        <v>11</v>
      </c>
      <c r="B25" s="33"/>
      <c r="C25" s="34"/>
      <c r="D25" s="34"/>
      <c r="E25" s="34"/>
      <c r="F25" s="32"/>
      <c r="G25" s="16">
        <v>36</v>
      </c>
      <c r="H25" s="33"/>
      <c r="I25" s="34"/>
      <c r="J25" s="34"/>
      <c r="K25" s="34"/>
      <c r="L25" s="32"/>
      <c r="M25" s="1"/>
      <c r="N25" s="1"/>
      <c r="O25"/>
      <c r="P25"/>
    </row>
    <row r="26" spans="1:16" ht="18" customHeight="1">
      <c r="A26" s="17">
        <v>12</v>
      </c>
      <c r="B26" s="33"/>
      <c r="C26" s="34"/>
      <c r="D26" s="34"/>
      <c r="E26" s="34"/>
      <c r="F26" s="32"/>
      <c r="G26" s="18">
        <v>37</v>
      </c>
      <c r="H26" s="33"/>
      <c r="I26" s="34"/>
      <c r="J26" s="34"/>
      <c r="K26" s="34"/>
      <c r="L26" s="32"/>
      <c r="M26" s="1"/>
      <c r="N26" s="1"/>
      <c r="O26"/>
      <c r="P26"/>
    </row>
    <row r="27" spans="1:16" ht="18" customHeight="1">
      <c r="A27" s="17">
        <v>13</v>
      </c>
      <c r="B27" s="33"/>
      <c r="C27" s="34"/>
      <c r="D27" s="34"/>
      <c r="E27" s="34"/>
      <c r="F27" s="32"/>
      <c r="G27" s="16">
        <v>38</v>
      </c>
      <c r="H27" s="33"/>
      <c r="I27" s="34"/>
      <c r="J27" s="34"/>
      <c r="K27" s="34"/>
      <c r="L27" s="32"/>
      <c r="M27" s="1"/>
      <c r="N27" s="1"/>
      <c r="O27"/>
      <c r="P27"/>
    </row>
    <row r="28" spans="1:16" ht="18" customHeight="1">
      <c r="A28" s="17">
        <v>14</v>
      </c>
      <c r="B28" s="33"/>
      <c r="C28" s="34"/>
      <c r="D28" s="34"/>
      <c r="E28" s="34"/>
      <c r="F28" s="32"/>
      <c r="G28" s="18">
        <v>39</v>
      </c>
      <c r="H28" s="33"/>
      <c r="I28" s="34"/>
      <c r="J28" s="34"/>
      <c r="K28" s="34"/>
      <c r="L28" s="32"/>
      <c r="M28" s="1"/>
      <c r="N28" s="1"/>
      <c r="O28"/>
      <c r="P28"/>
    </row>
    <row r="29" spans="1:16" ht="18" customHeight="1">
      <c r="A29" s="17">
        <v>15</v>
      </c>
      <c r="B29" s="33"/>
      <c r="C29" s="34"/>
      <c r="D29" s="34"/>
      <c r="E29" s="34"/>
      <c r="F29" s="32"/>
      <c r="G29" s="16">
        <v>40</v>
      </c>
      <c r="H29" s="33"/>
      <c r="I29" s="34"/>
      <c r="J29" s="34"/>
      <c r="K29" s="34"/>
      <c r="L29" s="32"/>
      <c r="M29" s="1"/>
      <c r="N29" s="1"/>
      <c r="O29"/>
      <c r="P29"/>
    </row>
    <row r="30" spans="1:16" ht="18" customHeight="1">
      <c r="A30" s="17">
        <v>16</v>
      </c>
      <c r="B30" s="33"/>
      <c r="C30" s="34"/>
      <c r="D30" s="34"/>
      <c r="E30" s="34"/>
      <c r="F30" s="32"/>
      <c r="G30" s="18">
        <v>41</v>
      </c>
      <c r="H30" s="33"/>
      <c r="I30" s="34"/>
      <c r="J30" s="34"/>
      <c r="K30" s="34"/>
      <c r="L30" s="32"/>
      <c r="M30" s="1"/>
      <c r="N30" s="1"/>
      <c r="O30"/>
      <c r="P30"/>
    </row>
    <row r="31" spans="1:16" ht="18" customHeight="1">
      <c r="A31" s="17">
        <v>17</v>
      </c>
      <c r="B31" s="33"/>
      <c r="C31" s="34"/>
      <c r="D31" s="34"/>
      <c r="E31" s="34"/>
      <c r="F31" s="32"/>
      <c r="G31" s="16">
        <v>42</v>
      </c>
      <c r="H31" s="33"/>
      <c r="I31" s="34"/>
      <c r="J31" s="34"/>
      <c r="K31" s="34"/>
      <c r="L31" s="32"/>
      <c r="M31" s="1"/>
      <c r="N31" s="1"/>
      <c r="O31"/>
      <c r="P31"/>
    </row>
    <row r="32" spans="1:16" ht="18" customHeight="1">
      <c r="A32" s="17">
        <v>18</v>
      </c>
      <c r="B32" s="33"/>
      <c r="C32" s="34"/>
      <c r="D32" s="34"/>
      <c r="E32" s="34"/>
      <c r="F32" s="32"/>
      <c r="G32" s="18">
        <v>43</v>
      </c>
      <c r="H32" s="33"/>
      <c r="I32" s="34"/>
      <c r="J32" s="34"/>
      <c r="K32" s="34"/>
      <c r="L32" s="32"/>
      <c r="M32" s="1"/>
      <c r="N32" s="1"/>
      <c r="O32"/>
      <c r="P32"/>
    </row>
    <row r="33" spans="1:16" ht="18" customHeight="1">
      <c r="A33" s="17">
        <v>19</v>
      </c>
      <c r="B33" s="33"/>
      <c r="C33" s="34"/>
      <c r="D33" s="34"/>
      <c r="E33" s="34"/>
      <c r="F33" s="32"/>
      <c r="G33" s="16">
        <v>44</v>
      </c>
      <c r="H33" s="33"/>
      <c r="I33" s="34"/>
      <c r="J33" s="34"/>
      <c r="K33" s="34"/>
      <c r="L33" s="32"/>
      <c r="M33" s="1"/>
      <c r="N33" s="1"/>
      <c r="O33"/>
      <c r="P33"/>
    </row>
    <row r="34" spans="1:16" ht="18" customHeight="1">
      <c r="A34" s="17">
        <v>20</v>
      </c>
      <c r="B34" s="33"/>
      <c r="C34" s="34"/>
      <c r="D34" s="34"/>
      <c r="E34" s="34"/>
      <c r="F34" s="32"/>
      <c r="G34" s="18">
        <v>45</v>
      </c>
      <c r="H34" s="33"/>
      <c r="I34" s="34"/>
      <c r="J34" s="34"/>
      <c r="K34" s="34"/>
      <c r="L34" s="32"/>
      <c r="M34" s="1"/>
      <c r="N34" s="1"/>
      <c r="O34"/>
      <c r="P34"/>
    </row>
    <row r="35" spans="1:16" ht="18" customHeight="1">
      <c r="A35" s="17">
        <v>21</v>
      </c>
      <c r="B35" s="33"/>
      <c r="C35" s="34"/>
      <c r="D35" s="34"/>
      <c r="E35" s="34"/>
      <c r="F35" s="32"/>
      <c r="G35" s="16">
        <v>46</v>
      </c>
      <c r="H35" s="33"/>
      <c r="I35" s="34"/>
      <c r="J35" s="34"/>
      <c r="K35" s="34"/>
      <c r="L35" s="32"/>
      <c r="M35" s="1"/>
      <c r="N35" s="1"/>
      <c r="O35"/>
      <c r="P35"/>
    </row>
    <row r="36" spans="1:16" ht="18" customHeight="1">
      <c r="A36" s="17">
        <v>22</v>
      </c>
      <c r="B36" s="33"/>
      <c r="C36" s="34"/>
      <c r="D36" s="34"/>
      <c r="E36" s="34"/>
      <c r="F36" s="32"/>
      <c r="G36" s="18">
        <v>47</v>
      </c>
      <c r="H36" s="33"/>
      <c r="I36" s="34"/>
      <c r="J36" s="34"/>
      <c r="K36" s="34"/>
      <c r="L36" s="32"/>
      <c r="M36" s="1"/>
      <c r="N36" s="1"/>
      <c r="O36"/>
      <c r="P36"/>
    </row>
    <row r="37" spans="1:16" ht="18" customHeight="1">
      <c r="A37" s="17">
        <v>23</v>
      </c>
      <c r="B37" s="33"/>
      <c r="C37" s="34"/>
      <c r="D37" s="34"/>
      <c r="E37" s="34"/>
      <c r="F37" s="32"/>
      <c r="G37" s="16">
        <v>48</v>
      </c>
      <c r="H37" s="33"/>
      <c r="I37" s="34"/>
      <c r="J37" s="34"/>
      <c r="K37" s="34"/>
      <c r="L37" s="32"/>
      <c r="M37" s="1"/>
      <c r="N37" s="1"/>
      <c r="O37"/>
      <c r="P37"/>
    </row>
    <row r="38" spans="1:16" ht="18" customHeight="1">
      <c r="A38" s="17">
        <v>24</v>
      </c>
      <c r="B38" s="33"/>
      <c r="C38" s="34"/>
      <c r="D38" s="34"/>
      <c r="E38" s="34"/>
      <c r="F38" s="32"/>
      <c r="G38" s="18">
        <v>49</v>
      </c>
      <c r="H38" s="33"/>
      <c r="I38" s="34"/>
      <c r="J38" s="34"/>
      <c r="K38" s="34"/>
      <c r="L38" s="32"/>
      <c r="M38" s="1"/>
      <c r="N38" s="1"/>
      <c r="O38"/>
      <c r="P38"/>
    </row>
    <row r="39" spans="1:16" ht="18" customHeight="1">
      <c r="A39" s="17">
        <v>25</v>
      </c>
      <c r="B39" s="33"/>
      <c r="C39" s="34"/>
      <c r="D39" s="34"/>
      <c r="E39" s="34"/>
      <c r="F39" s="32"/>
      <c r="G39" s="16">
        <v>50</v>
      </c>
      <c r="H39" s="33"/>
      <c r="I39" s="34"/>
      <c r="J39" s="34"/>
      <c r="K39" s="34"/>
      <c r="L39" s="32"/>
      <c r="M39" s="1"/>
      <c r="N39" s="1"/>
      <c r="O39"/>
      <c r="P39"/>
    </row>
    <row r="40" spans="2:14" s="10" customFormat="1" ht="7.5" customHeight="1" thickBot="1">
      <c r="B40" s="8"/>
      <c r="C40" s="8"/>
      <c r="D40" s="8"/>
      <c r="E40" s="8"/>
      <c r="F40" s="8"/>
      <c r="G40" s="11"/>
      <c r="H40" s="8"/>
      <c r="I40" s="8"/>
      <c r="J40" s="8"/>
      <c r="K40" s="8"/>
      <c r="L40" s="8"/>
      <c r="M40" s="8"/>
      <c r="N40" s="8"/>
    </row>
    <row r="41" spans="1:12" s="24" customFormat="1" ht="12.75">
      <c r="A41" s="22" t="s">
        <v>16</v>
      </c>
      <c r="B41" s="21"/>
      <c r="C41" s="52">
        <f>IF(Calculations!C7=0,"",(100-((SUM(Calculations!F2:F51)/Calculations!C7)*100)))</f>
      </c>
      <c r="D41" s="21" t="s">
        <v>67</v>
      </c>
      <c r="E41" s="37" t="s">
        <v>32</v>
      </c>
      <c r="F41" s="97"/>
      <c r="G41" s="98"/>
      <c r="H41" s="98"/>
      <c r="I41" s="98"/>
      <c r="J41" s="98"/>
      <c r="K41" s="98"/>
      <c r="L41" s="99"/>
    </row>
    <row r="42" spans="1:12" s="24" customFormat="1" ht="12.75">
      <c r="A42" s="22"/>
      <c r="B42" s="25"/>
      <c r="C42" s="51"/>
      <c r="D42" s="25"/>
      <c r="E42" s="21"/>
      <c r="F42" s="100"/>
      <c r="G42" s="101"/>
      <c r="H42" s="101"/>
      <c r="I42" s="101"/>
      <c r="J42" s="101"/>
      <c r="K42" s="101"/>
      <c r="L42" s="102"/>
    </row>
    <row r="43" spans="1:16" s="28" customFormat="1" ht="12.75">
      <c r="A43" s="29" t="s">
        <v>17</v>
      </c>
      <c r="B43" s="24"/>
      <c r="C43" s="53">
        <f>IF(Calculations!C7=0,"",((SUM(Calculations!I2:I51))/Calculations!C7)*100)</f>
      </c>
      <c r="D43" s="24" t="s">
        <v>67</v>
      </c>
      <c r="E43" s="26"/>
      <c r="F43" s="100"/>
      <c r="G43" s="101"/>
      <c r="H43" s="101"/>
      <c r="I43" s="101"/>
      <c r="J43" s="101"/>
      <c r="K43" s="101"/>
      <c r="L43" s="102"/>
      <c r="O43" s="24"/>
      <c r="P43" s="24"/>
    </row>
    <row r="44" spans="1:16" s="28" customFormat="1" ht="12.75" customHeight="1">
      <c r="A44" s="24"/>
      <c r="B44" s="13"/>
      <c r="C44" s="20"/>
      <c r="D44" s="13"/>
      <c r="E44" s="24"/>
      <c r="F44" s="100"/>
      <c r="G44" s="101"/>
      <c r="H44" s="101"/>
      <c r="I44" s="101"/>
      <c r="J44" s="101"/>
      <c r="K44" s="101"/>
      <c r="L44" s="102"/>
      <c r="O44" s="24"/>
      <c r="P44" s="24"/>
    </row>
    <row r="45" spans="1:16" s="28" customFormat="1" ht="13.5" thickBot="1">
      <c r="A45" s="29" t="s">
        <v>18</v>
      </c>
      <c r="B45" s="30"/>
      <c r="C45" s="54">
        <f>IF(Calculations!C7=0,"",((SUM(Calculations!Q2:Q51))/Calculations!C7)*100)</f>
      </c>
      <c r="D45" s="13" t="s">
        <v>67</v>
      </c>
      <c r="E45" s="24"/>
      <c r="F45" s="103"/>
      <c r="G45" s="104"/>
      <c r="H45" s="104"/>
      <c r="I45" s="104"/>
      <c r="J45" s="104"/>
      <c r="K45" s="104"/>
      <c r="L45" s="84"/>
      <c r="O45" s="24"/>
      <c r="P45" s="24"/>
    </row>
    <row r="46" spans="1:16" s="28" customFormat="1" ht="12.75" customHeight="1">
      <c r="A46" s="26"/>
      <c r="B46" s="24"/>
      <c r="C46" s="24"/>
      <c r="D46" s="24"/>
      <c r="E46" s="24"/>
      <c r="F46" s="27"/>
      <c r="G46" s="24"/>
      <c r="H46" s="24"/>
      <c r="I46" s="27"/>
      <c r="O46" s="24"/>
      <c r="P46" s="24"/>
    </row>
    <row r="47" spans="1:16" s="28" customFormat="1" ht="12.75" customHeight="1">
      <c r="A47" s="29" t="s">
        <v>38</v>
      </c>
      <c r="B47" s="14"/>
      <c r="C47" s="14"/>
      <c r="D47" s="50">
        <f>IF(Calculations!C7=0,"",(100*(Calculations!W107/Calculations!C7)))</f>
      </c>
      <c r="E47" s="14" t="s">
        <v>67</v>
      </c>
      <c r="F47" s="27"/>
      <c r="G47" s="24"/>
      <c r="H47" s="24"/>
      <c r="I47" s="27"/>
      <c r="O47" s="24"/>
      <c r="P47" s="24"/>
    </row>
    <row r="48" spans="1:16" s="28" customFormat="1" ht="12.75" customHeight="1">
      <c r="A48" s="29"/>
      <c r="B48" s="14"/>
      <c r="C48" s="14"/>
      <c r="D48" s="38"/>
      <c r="E48" s="14"/>
      <c r="F48" s="27"/>
      <c r="G48" s="24"/>
      <c r="H48" s="24"/>
      <c r="I48" s="27"/>
      <c r="O48" s="24"/>
      <c r="P48" s="24"/>
    </row>
    <row r="49" spans="1:16" s="28" customFormat="1" ht="12.75" customHeight="1">
      <c r="A49" s="29" t="s">
        <v>39</v>
      </c>
      <c r="B49" s="14"/>
      <c r="C49" s="14"/>
      <c r="D49" s="50">
        <f>IF(Calculations!C7=0,"",(100*(Calculations!X107/Calculations!C7)))</f>
      </c>
      <c r="E49" s="14" t="s">
        <v>67</v>
      </c>
      <c r="F49" s="27"/>
      <c r="G49" s="24"/>
      <c r="H49" s="24"/>
      <c r="I49" s="27"/>
      <c r="O49" s="24"/>
      <c r="P49" s="24"/>
    </row>
    <row r="50" spans="1:16" s="28" customFormat="1" ht="12.75" customHeight="1">
      <c r="A50" s="12"/>
      <c r="B50" s="14"/>
      <c r="C50" s="14"/>
      <c r="D50" s="14"/>
      <c r="E50" s="14"/>
      <c r="F50" s="27"/>
      <c r="G50" s="24"/>
      <c r="H50" s="24"/>
      <c r="I50" s="25"/>
      <c r="O50" s="24"/>
      <c r="P50" s="24"/>
    </row>
    <row r="51" spans="2:16" s="28" customFormat="1" ht="39.75" customHeight="1" thickBot="1">
      <c r="B51" s="39" t="s">
        <v>37</v>
      </c>
      <c r="C51" s="14"/>
      <c r="D51" s="14"/>
      <c r="E51" s="39" t="s">
        <v>40</v>
      </c>
      <c r="F51" s="27"/>
      <c r="H51" s="27"/>
      <c r="I51" s="27"/>
      <c r="J51" s="24"/>
      <c r="K51" s="24"/>
      <c r="L51" s="24"/>
      <c r="O51" s="24"/>
      <c r="P51" s="24"/>
    </row>
    <row r="52" spans="1:13" s="24" customFormat="1" ht="13.5" customHeight="1">
      <c r="A52" s="20"/>
      <c r="B52" s="82"/>
      <c r="C52" s="23"/>
      <c r="D52" s="23"/>
      <c r="E52" s="82"/>
      <c r="F52" s="19"/>
      <c r="G52" s="110" t="s">
        <v>80</v>
      </c>
      <c r="H52" s="111"/>
      <c r="I52" s="111"/>
      <c r="J52" s="111"/>
      <c r="K52" s="111"/>
      <c r="L52" s="111"/>
      <c r="M52" s="112"/>
    </row>
    <row r="53" spans="2:13" ht="12.75">
      <c r="B53" s="83"/>
      <c r="E53" s="83"/>
      <c r="F53" s="9"/>
      <c r="G53" s="77"/>
      <c r="H53" s="1"/>
      <c r="I53" s="1"/>
      <c r="J53" s="1"/>
      <c r="K53" s="1"/>
      <c r="L53" s="1"/>
      <c r="M53" s="78"/>
    </row>
    <row r="54" spans="2:13" ht="12.75" customHeight="1">
      <c r="B54" s="83"/>
      <c r="E54" s="83"/>
      <c r="G54" s="91" t="s">
        <v>81</v>
      </c>
      <c r="H54" s="92"/>
      <c r="I54" s="92"/>
      <c r="J54" s="92"/>
      <c r="K54" s="92"/>
      <c r="L54" s="92"/>
      <c r="M54" s="78"/>
    </row>
    <row r="55" spans="2:13" ht="12.75" customHeight="1">
      <c r="B55" s="83"/>
      <c r="E55" s="83"/>
      <c r="G55" s="91"/>
      <c r="H55" s="92"/>
      <c r="I55" s="92"/>
      <c r="J55" s="92"/>
      <c r="K55" s="92"/>
      <c r="L55" s="92"/>
      <c r="M55" s="78"/>
    </row>
    <row r="56" spans="2:13" ht="12.75">
      <c r="B56" s="83"/>
      <c r="E56" s="83"/>
      <c r="F56" s="1"/>
      <c r="G56" s="91"/>
      <c r="H56" s="92"/>
      <c r="I56" s="92"/>
      <c r="J56" s="92"/>
      <c r="K56" s="92"/>
      <c r="L56" s="92"/>
      <c r="M56" s="78"/>
    </row>
    <row r="57" spans="1:13" ht="12.75">
      <c r="A57" s="1"/>
      <c r="B57" s="83"/>
      <c r="C57" s="1"/>
      <c r="D57" s="1"/>
      <c r="E57" s="83"/>
      <c r="F57" s="1"/>
      <c r="G57" s="77"/>
      <c r="H57" s="1"/>
      <c r="I57" s="1"/>
      <c r="J57" s="1"/>
      <c r="K57" s="1"/>
      <c r="L57" s="1"/>
      <c r="M57" s="78"/>
    </row>
    <row r="58" spans="1:13" ht="12.75" customHeight="1">
      <c r="A58" s="1"/>
      <c r="B58" s="83"/>
      <c r="C58" s="1"/>
      <c r="D58" s="1"/>
      <c r="E58" s="83"/>
      <c r="F58" s="1"/>
      <c r="G58" s="91" t="s">
        <v>82</v>
      </c>
      <c r="H58" s="92"/>
      <c r="I58" s="76"/>
      <c r="J58" s="92" t="s">
        <v>83</v>
      </c>
      <c r="K58" s="92"/>
      <c r="L58" s="92"/>
      <c r="M58" s="115"/>
    </row>
    <row r="59" spans="1:13" ht="12.75">
      <c r="A59" s="1"/>
      <c r="B59" s="83"/>
      <c r="C59" s="1"/>
      <c r="D59" s="1"/>
      <c r="E59" s="83"/>
      <c r="F59" s="1"/>
      <c r="G59" s="91"/>
      <c r="H59" s="92"/>
      <c r="I59" s="76"/>
      <c r="J59" s="92"/>
      <c r="K59" s="92"/>
      <c r="L59" s="92"/>
      <c r="M59" s="115"/>
    </row>
    <row r="60" spans="1:13" ht="12.75">
      <c r="A60" s="1"/>
      <c r="B60" s="83"/>
      <c r="C60" s="1"/>
      <c r="D60" s="1"/>
      <c r="E60" s="83"/>
      <c r="F60" s="1"/>
      <c r="G60" s="91"/>
      <c r="H60" s="92"/>
      <c r="I60" s="76"/>
      <c r="J60" s="92"/>
      <c r="K60" s="92"/>
      <c r="L60" s="92"/>
      <c r="M60" s="115"/>
    </row>
    <row r="61" spans="1:13" ht="12.75">
      <c r="A61" s="1"/>
      <c r="B61" s="83"/>
      <c r="C61" s="1"/>
      <c r="D61" s="1"/>
      <c r="E61" s="83"/>
      <c r="F61" s="1"/>
      <c r="G61" s="91"/>
      <c r="H61" s="92"/>
      <c r="I61" s="76"/>
      <c r="J61" s="92"/>
      <c r="K61" s="92"/>
      <c r="L61" s="92"/>
      <c r="M61" s="115"/>
    </row>
    <row r="62" spans="1:13" ht="12.75">
      <c r="A62" s="1"/>
      <c r="B62" s="83"/>
      <c r="C62" s="1"/>
      <c r="D62" s="1"/>
      <c r="E62" s="83"/>
      <c r="F62" s="1"/>
      <c r="G62" s="91"/>
      <c r="H62" s="92"/>
      <c r="I62" s="76"/>
      <c r="J62" s="92"/>
      <c r="K62" s="92"/>
      <c r="L62" s="92"/>
      <c r="M62" s="115"/>
    </row>
    <row r="63" spans="1:13" ht="12.75">
      <c r="A63" s="1"/>
      <c r="B63" s="83"/>
      <c r="C63" s="1"/>
      <c r="D63" s="1"/>
      <c r="E63" s="83"/>
      <c r="F63" s="1"/>
      <c r="G63" s="91"/>
      <c r="H63" s="92"/>
      <c r="I63" s="76"/>
      <c r="J63" s="92"/>
      <c r="K63" s="92"/>
      <c r="L63" s="92"/>
      <c r="M63" s="115"/>
    </row>
    <row r="64" spans="1:13" ht="12.75">
      <c r="A64" s="1"/>
      <c r="B64" s="83"/>
      <c r="C64" s="1"/>
      <c r="D64" s="1"/>
      <c r="E64" s="83"/>
      <c r="F64" s="1"/>
      <c r="G64" s="91"/>
      <c r="H64" s="92"/>
      <c r="I64" s="76"/>
      <c r="J64" s="92"/>
      <c r="K64" s="92"/>
      <c r="L64" s="92"/>
      <c r="M64" s="115"/>
    </row>
    <row r="65" spans="1:13" ht="12.75">
      <c r="A65" s="1"/>
      <c r="B65" s="83"/>
      <c r="C65" s="1"/>
      <c r="D65" s="1"/>
      <c r="E65" s="83"/>
      <c r="F65" s="1"/>
      <c r="G65" s="91"/>
      <c r="H65" s="92"/>
      <c r="I65" s="76"/>
      <c r="J65" s="92"/>
      <c r="K65" s="92"/>
      <c r="L65" s="92"/>
      <c r="M65" s="115"/>
    </row>
    <row r="66" spans="1:13" ht="12.75">
      <c r="A66" s="1"/>
      <c r="B66" s="83"/>
      <c r="C66" s="1"/>
      <c r="D66" s="1"/>
      <c r="E66" s="83"/>
      <c r="F66" s="8"/>
      <c r="G66" s="113"/>
      <c r="H66" s="114"/>
      <c r="I66" s="2"/>
      <c r="J66" s="114"/>
      <c r="K66" s="114"/>
      <c r="L66" s="114"/>
      <c r="M66" s="116"/>
    </row>
    <row r="67" spans="1:13" ht="12.75">
      <c r="A67" s="1"/>
      <c r="B67" s="83"/>
      <c r="C67" s="1"/>
      <c r="D67" s="1"/>
      <c r="E67" s="83"/>
      <c r="F67" s="8"/>
      <c r="G67" s="85" t="s">
        <v>84</v>
      </c>
      <c r="H67" s="86"/>
      <c r="I67" s="86"/>
      <c r="J67" s="86"/>
      <c r="K67" s="86"/>
      <c r="L67" s="86"/>
      <c r="M67" s="87"/>
    </row>
    <row r="68" spans="1:13" ht="13.5" thickBot="1">
      <c r="A68" s="1"/>
      <c r="B68" s="83"/>
      <c r="C68" s="1"/>
      <c r="D68" s="1"/>
      <c r="E68" s="83"/>
      <c r="F68" s="1"/>
      <c r="G68" s="88"/>
      <c r="H68" s="89"/>
      <c r="I68" s="89"/>
      <c r="J68" s="89"/>
      <c r="K68" s="89"/>
      <c r="L68" s="89"/>
      <c r="M68" s="90"/>
    </row>
    <row r="69" spans="1:12" ht="12.75">
      <c r="A69" s="1"/>
      <c r="B69" s="83"/>
      <c r="C69" s="1"/>
      <c r="D69" s="1"/>
      <c r="E69" s="83"/>
      <c r="F69" s="1"/>
      <c r="G69" s="1"/>
      <c r="H69" s="1"/>
      <c r="I69" s="1"/>
      <c r="J69" s="1"/>
      <c r="K69" s="1"/>
      <c r="L69" s="1"/>
    </row>
    <row r="70" spans="1:8" ht="12.75">
      <c r="A70" s="1"/>
      <c r="B70" s="83"/>
      <c r="C70" s="1"/>
      <c r="D70" s="1"/>
      <c r="E70" s="83"/>
      <c r="F70" s="1"/>
      <c r="G70" s="1"/>
      <c r="H70" s="1"/>
    </row>
    <row r="71" spans="2:5" ht="12.75">
      <c r="B71" s="83"/>
      <c r="E71" s="83"/>
    </row>
    <row r="72" spans="2:5" ht="12.75">
      <c r="B72" s="83"/>
      <c r="E72" s="83"/>
    </row>
    <row r="73" spans="2:5" ht="12.75">
      <c r="B73" s="83"/>
      <c r="E73" s="83"/>
    </row>
    <row r="74" spans="2:5" ht="12.75">
      <c r="B74" s="83"/>
      <c r="E74" s="83"/>
    </row>
    <row r="75" spans="2:5" ht="12.75">
      <c r="B75" s="83"/>
      <c r="E75" s="83"/>
    </row>
    <row r="76" spans="2:5" ht="12.75">
      <c r="B76" s="83"/>
      <c r="E76" s="83"/>
    </row>
    <row r="77" spans="2:5" ht="12.75">
      <c r="B77" s="83"/>
      <c r="E77" s="83"/>
    </row>
    <row r="80" spans="1:8" ht="12.75">
      <c r="A80" s="80" t="s">
        <v>86</v>
      </c>
      <c r="F80" s="121" t="s">
        <v>88</v>
      </c>
      <c r="G80" s="121"/>
      <c r="H80" s="121"/>
    </row>
  </sheetData>
  <sheetProtection password="EFF4" sheet="1" objects="1" scenarios="1"/>
  <mergeCells count="17">
    <mergeCell ref="F80:H80"/>
    <mergeCell ref="A1:L1"/>
    <mergeCell ref="G52:M52"/>
    <mergeCell ref="G58:H66"/>
    <mergeCell ref="J58:M66"/>
    <mergeCell ref="F11:G11"/>
    <mergeCell ref="K9:L9"/>
    <mergeCell ref="G67:M68"/>
    <mergeCell ref="G54:L56"/>
    <mergeCell ref="A3:L3"/>
    <mergeCell ref="A5:L5"/>
    <mergeCell ref="I7:L7"/>
    <mergeCell ref="F41:L45"/>
    <mergeCell ref="I13:K13"/>
    <mergeCell ref="C13:E13"/>
    <mergeCell ref="F7:G7"/>
    <mergeCell ref="F9:G9"/>
  </mergeCells>
  <conditionalFormatting sqref="K11">
    <cfRule type="cellIs" priority="1" dxfId="0" operator="between" stopIfTrue="1">
      <formula>"cm"</formula>
      <formula>"in"</formula>
    </cfRule>
  </conditionalFormatting>
  <printOptions/>
  <pageMargins left="0.5" right="0.5" top="0.5" bottom="0.5" header="0.5" footer="0.5"/>
  <pageSetup horizontalDpi="600" verticalDpi="600" orientation="portrait" r:id="rId3"/>
  <headerFooter alignWithMargins="0">
    <oddHeader>&amp;C&amp;"Arial,Bold"&amp;16Line-Point Intercept Indicator Calculations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X173"/>
  <sheetViews>
    <sheetView workbookViewId="0" topLeftCell="H1">
      <selection activeCell="Q51" sqref="Q51"/>
    </sheetView>
  </sheetViews>
  <sheetFormatPr defaultColWidth="9.140625" defaultRowHeight="12.75"/>
  <cols>
    <col min="6" max="6" width="17.7109375" style="0" bestFit="1" customWidth="1"/>
    <col min="7" max="7" width="19.00390625" style="0" bestFit="1" customWidth="1"/>
    <col min="8" max="9" width="16.7109375" style="0" bestFit="1" customWidth="1"/>
    <col min="10" max="10" width="17.7109375" style="0" bestFit="1" customWidth="1"/>
    <col min="11" max="11" width="16.00390625" style="0" bestFit="1" customWidth="1"/>
    <col min="12" max="12" width="15.00390625" style="0" bestFit="1" customWidth="1"/>
    <col min="13" max="13" width="15.7109375" style="0" bestFit="1" customWidth="1"/>
    <col min="14" max="14" width="14.7109375" style="0" bestFit="1" customWidth="1"/>
    <col min="15" max="15" width="15.7109375" style="0" bestFit="1" customWidth="1"/>
    <col min="16" max="16" width="10.00390625" style="0" customWidth="1"/>
    <col min="17" max="17" width="10.140625" style="0" customWidth="1"/>
    <col min="19" max="20" width="11.00390625" style="0" customWidth="1"/>
    <col min="21" max="21" width="9.57421875" style="0" customWidth="1"/>
    <col min="23" max="23" width="9.421875" style="0" customWidth="1"/>
  </cols>
  <sheetData>
    <row r="1" spans="1:17" ht="12.75">
      <c r="A1">
        <f>IF('Data Form'!B15="",0,1)</f>
        <v>0</v>
      </c>
      <c r="F1" s="40" t="s">
        <v>19</v>
      </c>
      <c r="G1" s="3" t="s">
        <v>21</v>
      </c>
      <c r="H1" s="3" t="s">
        <v>22</v>
      </c>
      <c r="I1" s="3" t="s">
        <v>23</v>
      </c>
      <c r="J1" s="3" t="s">
        <v>24</v>
      </c>
      <c r="K1" s="3" t="s">
        <v>25</v>
      </c>
      <c r="L1" s="3" t="s">
        <v>26</v>
      </c>
      <c r="M1" s="3" t="s">
        <v>27</v>
      </c>
      <c r="N1" s="3" t="s">
        <v>28</v>
      </c>
      <c r="O1" s="3" t="s">
        <v>29</v>
      </c>
      <c r="P1" s="41" t="s">
        <v>68</v>
      </c>
      <c r="Q1" s="48" t="s">
        <v>30</v>
      </c>
    </row>
    <row r="2" spans="1:17" ht="12.75">
      <c r="A2">
        <f>IF('Data Form'!B16="",0,1)</f>
        <v>0</v>
      </c>
      <c r="F2" s="42">
        <f>IF('Data Form'!B15="None",1,0)</f>
        <v>0</v>
      </c>
      <c r="G2" s="1">
        <f>IF('Data Form'!C15="",1,0)</f>
        <v>1</v>
      </c>
      <c r="H2" s="1">
        <f>IF('Data Form'!F15="S",1,0)</f>
        <v>0</v>
      </c>
      <c r="I2" s="1">
        <f>F2*G2*H2</f>
        <v>0</v>
      </c>
      <c r="J2" s="1">
        <f>IF('Data Form'!F15="R",1,0)</f>
        <v>0</v>
      </c>
      <c r="K2" s="1">
        <f>IF('Data Form'!F15="BR",1,0)</f>
        <v>0</v>
      </c>
      <c r="L2" s="1">
        <f>IF('Data Form'!F15="M",1,0)</f>
        <v>0</v>
      </c>
      <c r="M2" s="1">
        <f>IF('Data Form'!F15="LC",1,0)</f>
        <v>0</v>
      </c>
      <c r="N2" s="1">
        <f>IF('Data Form'!F15="D",1,0)</f>
        <v>0</v>
      </c>
      <c r="O2" s="1">
        <f>IF('Data Form'!F15="EL",1,0)</f>
        <v>0</v>
      </c>
      <c r="P2" s="43">
        <f>H2+J2+K2+L2+M2+N2+O2</f>
        <v>0</v>
      </c>
      <c r="Q2">
        <f>IF('Data Form'!F15="",0,1-P2)</f>
        <v>0</v>
      </c>
    </row>
    <row r="3" spans="1:17" ht="12.75">
      <c r="A3">
        <f>IF('Data Form'!B17="",0,1)</f>
        <v>0</v>
      </c>
      <c r="F3" s="42">
        <f>IF('Data Form'!B16="None",1,0)</f>
        <v>0</v>
      </c>
      <c r="G3" s="1">
        <f>IF('Data Form'!C16="",1,0)</f>
        <v>1</v>
      </c>
      <c r="H3" s="1">
        <f>IF('Data Form'!F16="S",1,0)</f>
        <v>0</v>
      </c>
      <c r="I3" s="1">
        <f aca="true" t="shared" si="0" ref="I3:I51">F3*G3*H3</f>
        <v>0</v>
      </c>
      <c r="J3" s="1">
        <f>IF('Data Form'!F16="R",1,0)</f>
        <v>0</v>
      </c>
      <c r="K3" s="1">
        <f>IF('Data Form'!F16="BR",1,0)</f>
        <v>0</v>
      </c>
      <c r="L3" s="1">
        <f>IF('Data Form'!F16="M",1,0)</f>
        <v>0</v>
      </c>
      <c r="M3" s="1">
        <f>IF('Data Form'!F16="LC",1,0)</f>
        <v>0</v>
      </c>
      <c r="N3" s="1">
        <f>IF('Data Form'!F16="D",1,0)</f>
        <v>0</v>
      </c>
      <c r="O3" s="1">
        <f>IF('Data Form'!F16="EL",1,0)</f>
        <v>0</v>
      </c>
      <c r="P3" s="43">
        <f aca="true" t="shared" si="1" ref="P3:P51">H3+J3+K3+L3+M3+N3+O3</f>
        <v>0</v>
      </c>
      <c r="Q3">
        <f>IF('Data Form'!F16="",0,1-P3)</f>
        <v>0</v>
      </c>
    </row>
    <row r="4" spans="1:17" ht="12.75">
      <c r="A4">
        <f>IF('Data Form'!B18="",0,1)</f>
        <v>0</v>
      </c>
      <c r="F4" s="42">
        <f>IF('Data Form'!B17="None",1,0)</f>
        <v>0</v>
      </c>
      <c r="G4" s="1">
        <f>IF('Data Form'!C17="",1,0)</f>
        <v>1</v>
      </c>
      <c r="H4" s="1">
        <f>IF('Data Form'!F17="S",1,0)</f>
        <v>0</v>
      </c>
      <c r="I4" s="1">
        <f t="shared" si="0"/>
        <v>0</v>
      </c>
      <c r="J4" s="1">
        <f>IF('Data Form'!F17="R",1,0)</f>
        <v>0</v>
      </c>
      <c r="K4" s="1">
        <f>IF('Data Form'!F17="BR",1,0)</f>
        <v>0</v>
      </c>
      <c r="L4" s="1">
        <f>IF('Data Form'!F17="M",1,0)</f>
        <v>0</v>
      </c>
      <c r="M4" s="1">
        <f>IF('Data Form'!F17="LC",1,0)</f>
        <v>0</v>
      </c>
      <c r="N4" s="1">
        <f>IF('Data Form'!F17="D",1,0)</f>
        <v>0</v>
      </c>
      <c r="O4" s="1">
        <f>IF('Data Form'!F17="EL",1,0)</f>
        <v>0</v>
      </c>
      <c r="P4" s="43">
        <f t="shared" si="1"/>
        <v>0</v>
      </c>
      <c r="Q4">
        <f>IF('Data Form'!F17="",0,1-P4)</f>
        <v>0</v>
      </c>
    </row>
    <row r="5" spans="1:17" ht="12.75">
      <c r="A5">
        <f>IF('Data Form'!B19="",0,1)</f>
        <v>0</v>
      </c>
      <c r="F5" s="42">
        <f>IF('Data Form'!B18="None",1,0)</f>
        <v>0</v>
      </c>
      <c r="G5" s="1">
        <f>IF('Data Form'!C18="",1,0)</f>
        <v>1</v>
      </c>
      <c r="H5" s="1">
        <f>IF('Data Form'!F18="S",1,0)</f>
        <v>0</v>
      </c>
      <c r="I5" s="1">
        <f t="shared" si="0"/>
        <v>0</v>
      </c>
      <c r="J5" s="1">
        <f>IF('Data Form'!F18="R",1,0)</f>
        <v>0</v>
      </c>
      <c r="K5" s="1">
        <f>IF('Data Form'!F18="BR",1,0)</f>
        <v>0</v>
      </c>
      <c r="L5" s="1">
        <f>IF('Data Form'!F18="M",1,0)</f>
        <v>0</v>
      </c>
      <c r="M5" s="1">
        <f>IF('Data Form'!F18="LC",1,0)</f>
        <v>0</v>
      </c>
      <c r="N5" s="1">
        <f>IF('Data Form'!F18="D",1,0)</f>
        <v>0</v>
      </c>
      <c r="O5" s="1">
        <f>IF('Data Form'!F18="EL",1,0)</f>
        <v>0</v>
      </c>
      <c r="P5" s="43">
        <f t="shared" si="1"/>
        <v>0</v>
      </c>
      <c r="Q5">
        <f>IF('Data Form'!F18="",0,1-P5)</f>
        <v>0</v>
      </c>
    </row>
    <row r="6" spans="1:17" ht="12.75">
      <c r="A6">
        <f>IF('Data Form'!B20="",0,1)</f>
        <v>0</v>
      </c>
      <c r="C6" t="s">
        <v>20</v>
      </c>
      <c r="F6" s="42">
        <f>IF('Data Form'!B19="None",1,0)</f>
        <v>0</v>
      </c>
      <c r="G6" s="1">
        <f>IF('Data Form'!C19="",1,0)</f>
        <v>1</v>
      </c>
      <c r="H6" s="1">
        <f>IF('Data Form'!F19="S",1,0)</f>
        <v>0</v>
      </c>
      <c r="I6" s="1">
        <f t="shared" si="0"/>
        <v>0</v>
      </c>
      <c r="J6" s="1">
        <f>IF('Data Form'!F19="R",1,0)</f>
        <v>0</v>
      </c>
      <c r="K6" s="1">
        <f>IF('Data Form'!F19="BR",1,0)</f>
        <v>0</v>
      </c>
      <c r="L6" s="1">
        <f>IF('Data Form'!F19="M",1,0)</f>
        <v>0</v>
      </c>
      <c r="M6" s="1">
        <f>IF('Data Form'!F19="LC",1,0)</f>
        <v>0</v>
      </c>
      <c r="N6" s="1">
        <f>IF('Data Form'!F19="D",1,0)</f>
        <v>0</v>
      </c>
      <c r="O6" s="1">
        <f>IF('Data Form'!F19="EL",1,0)</f>
        <v>0</v>
      </c>
      <c r="P6" s="43">
        <f t="shared" si="1"/>
        <v>0</v>
      </c>
      <c r="Q6">
        <f>IF('Data Form'!F19="",0,1-P6)</f>
        <v>0</v>
      </c>
    </row>
    <row r="7" spans="1:17" ht="12.75">
      <c r="A7">
        <f>IF('Data Form'!B21="",0,1)</f>
        <v>0</v>
      </c>
      <c r="C7">
        <f>SUM(A1:A50)</f>
        <v>0</v>
      </c>
      <c r="F7" s="42">
        <f>IF('Data Form'!B20="None",1,0)</f>
        <v>0</v>
      </c>
      <c r="G7" s="1">
        <f>IF('Data Form'!C20="",1,0)</f>
        <v>1</v>
      </c>
      <c r="H7" s="1">
        <f>IF('Data Form'!F20="S",1,0)</f>
        <v>0</v>
      </c>
      <c r="I7" s="1">
        <f t="shared" si="0"/>
        <v>0</v>
      </c>
      <c r="J7" s="1">
        <f>IF('Data Form'!F20="R",1,0)</f>
        <v>0</v>
      </c>
      <c r="K7" s="1">
        <f>IF('Data Form'!F20="BR",1,0)</f>
        <v>0</v>
      </c>
      <c r="L7" s="1">
        <f>IF('Data Form'!F20="M",1,0)</f>
        <v>0</v>
      </c>
      <c r="M7" s="1">
        <f>IF('Data Form'!F20="LC",1,0)</f>
        <v>0</v>
      </c>
      <c r="N7" s="1">
        <f>IF('Data Form'!F20="D",1,0)</f>
        <v>0</v>
      </c>
      <c r="O7" s="1">
        <f>IF('Data Form'!F20="EL",1,0)</f>
        <v>0</v>
      </c>
      <c r="P7" s="43">
        <f t="shared" si="1"/>
        <v>0</v>
      </c>
      <c r="Q7">
        <f>IF('Data Form'!F20="",0,1-P7)</f>
        <v>0</v>
      </c>
    </row>
    <row r="8" spans="1:17" ht="12.75">
      <c r="A8">
        <f>IF('Data Form'!B22="",0,1)</f>
        <v>0</v>
      </c>
      <c r="F8" s="42">
        <f>IF('Data Form'!B21="None",1,0)</f>
        <v>0</v>
      </c>
      <c r="G8" s="1">
        <f>IF('Data Form'!C21="",1,0)</f>
        <v>1</v>
      </c>
      <c r="H8" s="1">
        <f>IF('Data Form'!F21="S",1,0)</f>
        <v>0</v>
      </c>
      <c r="I8" s="1">
        <f t="shared" si="0"/>
        <v>0</v>
      </c>
      <c r="J8" s="1">
        <f>IF('Data Form'!F21="R",1,0)</f>
        <v>0</v>
      </c>
      <c r="K8" s="1">
        <f>IF('Data Form'!F21="BR",1,0)</f>
        <v>0</v>
      </c>
      <c r="L8" s="1">
        <f>IF('Data Form'!F21="M",1,0)</f>
        <v>0</v>
      </c>
      <c r="M8" s="1">
        <f>IF('Data Form'!F21="LC",1,0)</f>
        <v>0</v>
      </c>
      <c r="N8" s="1">
        <f>IF('Data Form'!F21="D",1,0)</f>
        <v>0</v>
      </c>
      <c r="O8" s="1">
        <f>IF('Data Form'!F21="EL",1,0)</f>
        <v>0</v>
      </c>
      <c r="P8" s="43">
        <f t="shared" si="1"/>
        <v>0</v>
      </c>
      <c r="Q8">
        <f>IF('Data Form'!F21="",0,1-P8)</f>
        <v>0</v>
      </c>
    </row>
    <row r="9" spans="1:17" ht="12.75">
      <c r="A9">
        <f>IF('Data Form'!B23="",0,1)</f>
        <v>0</v>
      </c>
      <c r="F9" s="42">
        <f>IF('Data Form'!B22="None",1,0)</f>
        <v>0</v>
      </c>
      <c r="G9" s="1">
        <f>IF('Data Form'!C22="",1,0)</f>
        <v>1</v>
      </c>
      <c r="H9" s="1">
        <f>IF('Data Form'!F22="S",1,0)</f>
        <v>0</v>
      </c>
      <c r="I9" s="1">
        <f t="shared" si="0"/>
        <v>0</v>
      </c>
      <c r="J9" s="1">
        <f>IF('Data Form'!F22="R",1,0)</f>
        <v>0</v>
      </c>
      <c r="K9" s="1">
        <f>IF('Data Form'!F22="BR",1,0)</f>
        <v>0</v>
      </c>
      <c r="L9" s="1">
        <f>IF('Data Form'!F22="M",1,0)</f>
        <v>0</v>
      </c>
      <c r="M9" s="1">
        <f>IF('Data Form'!F22="LC",1,0)</f>
        <v>0</v>
      </c>
      <c r="N9" s="1">
        <f>IF('Data Form'!F22="D",1,0)</f>
        <v>0</v>
      </c>
      <c r="O9" s="1">
        <f>IF('Data Form'!F22="EL",1,0)</f>
        <v>0</v>
      </c>
      <c r="P9" s="43">
        <f t="shared" si="1"/>
        <v>0</v>
      </c>
      <c r="Q9">
        <f>IF('Data Form'!F22="",0,1-P9)</f>
        <v>0</v>
      </c>
    </row>
    <row r="10" spans="1:17" ht="12.75">
      <c r="A10">
        <f>IF('Data Form'!B24="",0,1)</f>
        <v>0</v>
      </c>
      <c r="F10" s="42">
        <f>IF('Data Form'!B23="None",1,0)</f>
        <v>0</v>
      </c>
      <c r="G10" s="1">
        <f>IF('Data Form'!C23="",1,0)</f>
        <v>1</v>
      </c>
      <c r="H10" s="1">
        <f>IF('Data Form'!F23="S",1,0)</f>
        <v>0</v>
      </c>
      <c r="I10" s="1">
        <f t="shared" si="0"/>
        <v>0</v>
      </c>
      <c r="J10" s="1">
        <f>IF('Data Form'!F23="R",1,0)</f>
        <v>0</v>
      </c>
      <c r="K10" s="1">
        <f>IF('Data Form'!F23="BR",1,0)</f>
        <v>0</v>
      </c>
      <c r="L10" s="1">
        <f>IF('Data Form'!F23="M",1,0)</f>
        <v>0</v>
      </c>
      <c r="M10" s="1">
        <f>IF('Data Form'!F23="LC",1,0)</f>
        <v>0</v>
      </c>
      <c r="N10" s="1">
        <f>IF('Data Form'!F23="D",1,0)</f>
        <v>0</v>
      </c>
      <c r="O10" s="1">
        <f>IF('Data Form'!F23="EL",1,0)</f>
        <v>0</v>
      </c>
      <c r="P10" s="43">
        <f t="shared" si="1"/>
        <v>0</v>
      </c>
      <c r="Q10">
        <f>IF('Data Form'!F23="",0,1-P10)</f>
        <v>0</v>
      </c>
    </row>
    <row r="11" spans="1:17" ht="12.75">
      <c r="A11">
        <f>IF('Data Form'!B25="",0,1)</f>
        <v>0</v>
      </c>
      <c r="F11" s="42">
        <f>IF('Data Form'!B24="None",1,0)</f>
        <v>0</v>
      </c>
      <c r="G11" s="1">
        <f>IF('Data Form'!C24="",1,0)</f>
        <v>1</v>
      </c>
      <c r="H11" s="1">
        <f>IF('Data Form'!F24="S",1,0)</f>
        <v>0</v>
      </c>
      <c r="I11" s="1">
        <f t="shared" si="0"/>
        <v>0</v>
      </c>
      <c r="J11" s="1">
        <f>IF('Data Form'!F24="R",1,0)</f>
        <v>0</v>
      </c>
      <c r="K11" s="1">
        <f>IF('Data Form'!F24="BR",1,0)</f>
        <v>0</v>
      </c>
      <c r="L11" s="1">
        <f>IF('Data Form'!F24="M",1,0)</f>
        <v>0</v>
      </c>
      <c r="M11" s="1">
        <f>IF('Data Form'!F24="LC",1,0)</f>
        <v>0</v>
      </c>
      <c r="N11" s="1">
        <f>IF('Data Form'!F24="D",1,0)</f>
        <v>0</v>
      </c>
      <c r="O11" s="1">
        <f>IF('Data Form'!F24="EL",1,0)</f>
        <v>0</v>
      </c>
      <c r="P11" s="43">
        <f t="shared" si="1"/>
        <v>0</v>
      </c>
      <c r="Q11">
        <f>IF('Data Form'!F24="",0,1-P11)</f>
        <v>0</v>
      </c>
    </row>
    <row r="12" spans="1:17" ht="12.75">
      <c r="A12">
        <f>IF('Data Form'!B26="",0,1)</f>
        <v>0</v>
      </c>
      <c r="F12" s="42">
        <f>IF('Data Form'!B25="None",1,0)</f>
        <v>0</v>
      </c>
      <c r="G12" s="1">
        <f>IF('Data Form'!C25="",1,0)</f>
        <v>1</v>
      </c>
      <c r="H12" s="1">
        <f>IF('Data Form'!F25="S",1,0)</f>
        <v>0</v>
      </c>
      <c r="I12" s="1">
        <f t="shared" si="0"/>
        <v>0</v>
      </c>
      <c r="J12" s="1">
        <f>IF('Data Form'!F25="R",1,0)</f>
        <v>0</v>
      </c>
      <c r="K12" s="1">
        <f>IF('Data Form'!F25="BR",1,0)</f>
        <v>0</v>
      </c>
      <c r="L12" s="1">
        <f>IF('Data Form'!F25="M",1,0)</f>
        <v>0</v>
      </c>
      <c r="M12" s="1">
        <f>IF('Data Form'!F25="LC",1,0)</f>
        <v>0</v>
      </c>
      <c r="N12" s="1">
        <f>IF('Data Form'!F25="D",1,0)</f>
        <v>0</v>
      </c>
      <c r="O12" s="1">
        <f>IF('Data Form'!F25="EL",1,0)</f>
        <v>0</v>
      </c>
      <c r="P12" s="43">
        <f t="shared" si="1"/>
        <v>0</v>
      </c>
      <c r="Q12">
        <f>IF('Data Form'!F25="",0,1-P12)</f>
        <v>0</v>
      </c>
    </row>
    <row r="13" spans="1:17" ht="12.75">
      <c r="A13">
        <f>IF('Data Form'!B27="",0,1)</f>
        <v>0</v>
      </c>
      <c r="F13" s="42">
        <f>IF('Data Form'!B26="None",1,0)</f>
        <v>0</v>
      </c>
      <c r="G13" s="1">
        <f>IF('Data Form'!C26="",1,0)</f>
        <v>1</v>
      </c>
      <c r="H13" s="1">
        <f>IF('Data Form'!F26="S",1,0)</f>
        <v>0</v>
      </c>
      <c r="I13" s="1">
        <f t="shared" si="0"/>
        <v>0</v>
      </c>
      <c r="J13" s="1">
        <f>IF('Data Form'!F26="R",1,0)</f>
        <v>0</v>
      </c>
      <c r="K13" s="1">
        <f>IF('Data Form'!F26="BR",1,0)</f>
        <v>0</v>
      </c>
      <c r="L13" s="1">
        <f>IF('Data Form'!F26="M",1,0)</f>
        <v>0</v>
      </c>
      <c r="M13" s="1">
        <f>IF('Data Form'!F26="LC",1,0)</f>
        <v>0</v>
      </c>
      <c r="N13" s="1">
        <f>IF('Data Form'!F26="D",1,0)</f>
        <v>0</v>
      </c>
      <c r="O13" s="1">
        <f>IF('Data Form'!F26="EL",1,0)</f>
        <v>0</v>
      </c>
      <c r="P13" s="43">
        <f t="shared" si="1"/>
        <v>0</v>
      </c>
      <c r="Q13">
        <f>IF('Data Form'!F26="",0,1-P13)</f>
        <v>0</v>
      </c>
    </row>
    <row r="14" spans="1:17" ht="12.75">
      <c r="A14">
        <f>IF('Data Form'!B28="",0,1)</f>
        <v>0</v>
      </c>
      <c r="F14" s="42">
        <f>IF('Data Form'!B27="None",1,0)</f>
        <v>0</v>
      </c>
      <c r="G14" s="1">
        <f>IF('Data Form'!C27="",1,0)</f>
        <v>1</v>
      </c>
      <c r="H14" s="1">
        <f>IF('Data Form'!F27="S",1,0)</f>
        <v>0</v>
      </c>
      <c r="I14" s="1">
        <f t="shared" si="0"/>
        <v>0</v>
      </c>
      <c r="J14" s="1">
        <f>IF('Data Form'!F27="R",1,0)</f>
        <v>0</v>
      </c>
      <c r="K14" s="1">
        <f>IF('Data Form'!F27="BR",1,0)</f>
        <v>0</v>
      </c>
      <c r="L14" s="1">
        <f>IF('Data Form'!F27="M",1,0)</f>
        <v>0</v>
      </c>
      <c r="M14" s="1">
        <f>IF('Data Form'!F27="LC",1,0)</f>
        <v>0</v>
      </c>
      <c r="N14" s="1">
        <f>IF('Data Form'!F27="D",1,0)</f>
        <v>0</v>
      </c>
      <c r="O14" s="1">
        <f>IF('Data Form'!F27="EL",1,0)</f>
        <v>0</v>
      </c>
      <c r="P14" s="43">
        <f t="shared" si="1"/>
        <v>0</v>
      </c>
      <c r="Q14">
        <f>IF('Data Form'!F27="",0,1-P14)</f>
        <v>0</v>
      </c>
    </row>
    <row r="15" spans="1:17" ht="12.75">
      <c r="A15">
        <f>IF('Data Form'!B29="",0,1)</f>
        <v>0</v>
      </c>
      <c r="F15" s="42">
        <f>IF('Data Form'!B28="None",1,0)</f>
        <v>0</v>
      </c>
      <c r="G15" s="1">
        <f>IF('Data Form'!C28="",1,0)</f>
        <v>1</v>
      </c>
      <c r="H15" s="1">
        <f>IF('Data Form'!F28="S",1,0)</f>
        <v>0</v>
      </c>
      <c r="I15" s="1">
        <f t="shared" si="0"/>
        <v>0</v>
      </c>
      <c r="J15" s="1">
        <f>IF('Data Form'!F28="R",1,0)</f>
        <v>0</v>
      </c>
      <c r="K15" s="1">
        <f>IF('Data Form'!F28="BR",1,0)</f>
        <v>0</v>
      </c>
      <c r="L15" s="1">
        <f>IF('Data Form'!F28="M",1,0)</f>
        <v>0</v>
      </c>
      <c r="M15" s="1">
        <f>IF('Data Form'!F28="LC",1,0)</f>
        <v>0</v>
      </c>
      <c r="N15" s="1">
        <f>IF('Data Form'!F28="D",1,0)</f>
        <v>0</v>
      </c>
      <c r="O15" s="1">
        <f>IF('Data Form'!F28="EL",1,0)</f>
        <v>0</v>
      </c>
      <c r="P15" s="43">
        <f t="shared" si="1"/>
        <v>0</v>
      </c>
      <c r="Q15">
        <f>IF('Data Form'!F28="",0,1-P15)</f>
        <v>0</v>
      </c>
    </row>
    <row r="16" spans="1:17" ht="12.75">
      <c r="A16">
        <f>IF('Data Form'!B30="",0,1)</f>
        <v>0</v>
      </c>
      <c r="F16" s="42">
        <f>IF('Data Form'!B29="None",1,0)</f>
        <v>0</v>
      </c>
      <c r="G16" s="1">
        <f>IF('Data Form'!C29="",1,0)</f>
        <v>1</v>
      </c>
      <c r="H16" s="1">
        <f>IF('Data Form'!F29="S",1,0)</f>
        <v>0</v>
      </c>
      <c r="I16" s="1">
        <f t="shared" si="0"/>
        <v>0</v>
      </c>
      <c r="J16" s="1">
        <f>IF('Data Form'!F29="R",1,0)</f>
        <v>0</v>
      </c>
      <c r="K16" s="1">
        <f>IF('Data Form'!F29="BR",1,0)</f>
        <v>0</v>
      </c>
      <c r="L16" s="1">
        <f>IF('Data Form'!F29="M",1,0)</f>
        <v>0</v>
      </c>
      <c r="M16" s="1">
        <f>IF('Data Form'!F29="LC",1,0)</f>
        <v>0</v>
      </c>
      <c r="N16" s="1">
        <f>IF('Data Form'!F29="D",1,0)</f>
        <v>0</v>
      </c>
      <c r="O16" s="1">
        <f>IF('Data Form'!F29="EL",1,0)</f>
        <v>0</v>
      </c>
      <c r="P16" s="43">
        <f t="shared" si="1"/>
        <v>0</v>
      </c>
      <c r="Q16">
        <f>IF('Data Form'!F29="",0,1-P16)</f>
        <v>0</v>
      </c>
    </row>
    <row r="17" spans="1:17" ht="12.75">
      <c r="A17">
        <f>IF('Data Form'!B31="",0,1)</f>
        <v>0</v>
      </c>
      <c r="F17" s="42">
        <f>IF('Data Form'!B30="None",1,0)</f>
        <v>0</v>
      </c>
      <c r="G17" s="1">
        <f>IF('Data Form'!C30="",1,0)</f>
        <v>1</v>
      </c>
      <c r="H17" s="1">
        <f>IF('Data Form'!F30="S",1,0)</f>
        <v>0</v>
      </c>
      <c r="I17" s="1">
        <f t="shared" si="0"/>
        <v>0</v>
      </c>
      <c r="J17" s="1">
        <f>IF('Data Form'!F30="R",1,0)</f>
        <v>0</v>
      </c>
      <c r="K17" s="1">
        <f>IF('Data Form'!F30="BR",1,0)</f>
        <v>0</v>
      </c>
      <c r="L17" s="1">
        <f>IF('Data Form'!F30="M",1,0)</f>
        <v>0</v>
      </c>
      <c r="M17" s="1">
        <f>IF('Data Form'!F30="LC",1,0)</f>
        <v>0</v>
      </c>
      <c r="N17" s="1">
        <f>IF('Data Form'!F30="D",1,0)</f>
        <v>0</v>
      </c>
      <c r="O17" s="1">
        <f>IF('Data Form'!F30="EL",1,0)</f>
        <v>0</v>
      </c>
      <c r="P17" s="43">
        <f t="shared" si="1"/>
        <v>0</v>
      </c>
      <c r="Q17">
        <f>IF('Data Form'!F30="",0,1-P17)</f>
        <v>0</v>
      </c>
    </row>
    <row r="18" spans="1:17" ht="12.75">
      <c r="A18">
        <f>IF('Data Form'!B32="",0,1)</f>
        <v>0</v>
      </c>
      <c r="F18" s="42">
        <f>IF('Data Form'!B31="None",1,0)</f>
        <v>0</v>
      </c>
      <c r="G18" s="1">
        <f>IF('Data Form'!C31="",1,0)</f>
        <v>1</v>
      </c>
      <c r="H18" s="1">
        <f>IF('Data Form'!F31="S",1,0)</f>
        <v>0</v>
      </c>
      <c r="I18" s="1">
        <f t="shared" si="0"/>
        <v>0</v>
      </c>
      <c r="J18" s="1">
        <f>IF('Data Form'!F31="R",1,0)</f>
        <v>0</v>
      </c>
      <c r="K18" s="1">
        <f>IF('Data Form'!F31="BR",1,0)</f>
        <v>0</v>
      </c>
      <c r="L18" s="1">
        <f>IF('Data Form'!F31="M",1,0)</f>
        <v>0</v>
      </c>
      <c r="M18" s="1">
        <f>IF('Data Form'!F31="LC",1,0)</f>
        <v>0</v>
      </c>
      <c r="N18" s="1">
        <f>IF('Data Form'!F31="D",1,0)</f>
        <v>0</v>
      </c>
      <c r="O18" s="1">
        <f>IF('Data Form'!F31="EL",1,0)</f>
        <v>0</v>
      </c>
      <c r="P18" s="43">
        <f t="shared" si="1"/>
        <v>0</v>
      </c>
      <c r="Q18">
        <f>IF('Data Form'!F31="",0,1-P18)</f>
        <v>0</v>
      </c>
    </row>
    <row r="19" spans="1:17" ht="12.75">
      <c r="A19">
        <f>IF('Data Form'!B33="",0,1)</f>
        <v>0</v>
      </c>
      <c r="F19" s="42">
        <f>IF('Data Form'!B32="None",1,0)</f>
        <v>0</v>
      </c>
      <c r="G19" s="1">
        <f>IF('Data Form'!C32="",1,0)</f>
        <v>1</v>
      </c>
      <c r="H19" s="1">
        <f>IF('Data Form'!F32="S",1,0)</f>
        <v>0</v>
      </c>
      <c r="I19" s="1">
        <f t="shared" si="0"/>
        <v>0</v>
      </c>
      <c r="J19" s="1">
        <f>IF('Data Form'!F32="R",1,0)</f>
        <v>0</v>
      </c>
      <c r="K19" s="1">
        <f>IF('Data Form'!F32="BR",1,0)</f>
        <v>0</v>
      </c>
      <c r="L19" s="1">
        <f>IF('Data Form'!F32="M",1,0)</f>
        <v>0</v>
      </c>
      <c r="M19" s="1">
        <f>IF('Data Form'!F32="LC",1,0)</f>
        <v>0</v>
      </c>
      <c r="N19" s="1">
        <f>IF('Data Form'!F32="D",1,0)</f>
        <v>0</v>
      </c>
      <c r="O19" s="1">
        <f>IF('Data Form'!F32="EL",1,0)</f>
        <v>0</v>
      </c>
      <c r="P19" s="43">
        <f t="shared" si="1"/>
        <v>0</v>
      </c>
      <c r="Q19">
        <f>IF('Data Form'!F32="",0,1-P19)</f>
        <v>0</v>
      </c>
    </row>
    <row r="20" spans="1:17" ht="12.75">
      <c r="A20">
        <f>IF('Data Form'!B34="",0,1)</f>
        <v>0</v>
      </c>
      <c r="F20" s="42">
        <f>IF('Data Form'!B33="None",1,0)</f>
        <v>0</v>
      </c>
      <c r="G20" s="1">
        <f>IF('Data Form'!C33="",1,0)</f>
        <v>1</v>
      </c>
      <c r="H20" s="1">
        <f>IF('Data Form'!F33="S",1,0)</f>
        <v>0</v>
      </c>
      <c r="I20" s="1">
        <f t="shared" si="0"/>
        <v>0</v>
      </c>
      <c r="J20" s="1">
        <f>IF('Data Form'!F33="R",1,0)</f>
        <v>0</v>
      </c>
      <c r="K20" s="1">
        <f>IF('Data Form'!F33="BR",1,0)</f>
        <v>0</v>
      </c>
      <c r="L20" s="1">
        <f>IF('Data Form'!F33="M",1,0)</f>
        <v>0</v>
      </c>
      <c r="M20" s="1">
        <f>IF('Data Form'!F33="LC",1,0)</f>
        <v>0</v>
      </c>
      <c r="N20" s="1">
        <f>IF('Data Form'!F33="D",1,0)</f>
        <v>0</v>
      </c>
      <c r="O20" s="1">
        <f>IF('Data Form'!F33="EL",1,0)</f>
        <v>0</v>
      </c>
      <c r="P20" s="43">
        <f t="shared" si="1"/>
        <v>0</v>
      </c>
      <c r="Q20">
        <f>IF('Data Form'!F33="",0,1-P20)</f>
        <v>0</v>
      </c>
    </row>
    <row r="21" spans="1:17" ht="12.75">
      <c r="A21">
        <f>IF('Data Form'!B35="",0,1)</f>
        <v>0</v>
      </c>
      <c r="F21" s="42">
        <f>IF('Data Form'!B34="None",1,0)</f>
        <v>0</v>
      </c>
      <c r="G21" s="1">
        <f>IF('Data Form'!C34="",1,0)</f>
        <v>1</v>
      </c>
      <c r="H21" s="1">
        <f>IF('Data Form'!F34="S",1,0)</f>
        <v>0</v>
      </c>
      <c r="I21" s="1">
        <f t="shared" si="0"/>
        <v>0</v>
      </c>
      <c r="J21" s="1">
        <f>IF('Data Form'!F34="R",1,0)</f>
        <v>0</v>
      </c>
      <c r="K21" s="1">
        <f>IF('Data Form'!F34="BR",1,0)</f>
        <v>0</v>
      </c>
      <c r="L21" s="1">
        <f>IF('Data Form'!F34="M",1,0)</f>
        <v>0</v>
      </c>
      <c r="M21" s="1">
        <f>IF('Data Form'!F34="LC",1,0)</f>
        <v>0</v>
      </c>
      <c r="N21" s="1">
        <f>IF('Data Form'!F34="D",1,0)</f>
        <v>0</v>
      </c>
      <c r="O21" s="1">
        <f>IF('Data Form'!F34="EL",1,0)</f>
        <v>0</v>
      </c>
      <c r="P21" s="43">
        <f t="shared" si="1"/>
        <v>0</v>
      </c>
      <c r="Q21">
        <f>IF('Data Form'!F34="",0,1-P21)</f>
        <v>0</v>
      </c>
    </row>
    <row r="22" spans="1:17" ht="12.75">
      <c r="A22">
        <f>IF('Data Form'!B36="",0,1)</f>
        <v>0</v>
      </c>
      <c r="F22" s="42">
        <f>IF('Data Form'!B35="None",1,0)</f>
        <v>0</v>
      </c>
      <c r="G22" s="1">
        <f>IF('Data Form'!C35="",1,0)</f>
        <v>1</v>
      </c>
      <c r="H22" s="1">
        <f>IF('Data Form'!F35="S",1,0)</f>
        <v>0</v>
      </c>
      <c r="I22" s="1">
        <f t="shared" si="0"/>
        <v>0</v>
      </c>
      <c r="J22" s="1">
        <f>IF('Data Form'!F35="R",1,0)</f>
        <v>0</v>
      </c>
      <c r="K22" s="1">
        <f>IF('Data Form'!F35="BR",1,0)</f>
        <v>0</v>
      </c>
      <c r="L22" s="1">
        <f>IF('Data Form'!F35="M",1,0)</f>
        <v>0</v>
      </c>
      <c r="M22" s="1">
        <f>IF('Data Form'!F35="LC",1,0)</f>
        <v>0</v>
      </c>
      <c r="N22" s="1">
        <f>IF('Data Form'!F35="D",1,0)</f>
        <v>0</v>
      </c>
      <c r="O22" s="1">
        <f>IF('Data Form'!F35="EL",1,0)</f>
        <v>0</v>
      </c>
      <c r="P22" s="43">
        <f t="shared" si="1"/>
        <v>0</v>
      </c>
      <c r="Q22">
        <f>IF('Data Form'!F35="",0,1-P22)</f>
        <v>0</v>
      </c>
    </row>
    <row r="23" spans="1:17" ht="12.75">
      <c r="A23">
        <f>IF('Data Form'!B37="",0,1)</f>
        <v>0</v>
      </c>
      <c r="F23" s="42">
        <f>IF('Data Form'!B36="None",1,0)</f>
        <v>0</v>
      </c>
      <c r="G23" s="1">
        <f>IF('Data Form'!C36="",1,0)</f>
        <v>1</v>
      </c>
      <c r="H23" s="1">
        <f>IF('Data Form'!F36="S",1,0)</f>
        <v>0</v>
      </c>
      <c r="I23" s="1">
        <f t="shared" si="0"/>
        <v>0</v>
      </c>
      <c r="J23" s="1">
        <f>IF('Data Form'!F36="R",1,0)</f>
        <v>0</v>
      </c>
      <c r="K23" s="1">
        <f>IF('Data Form'!F36="BR",1,0)</f>
        <v>0</v>
      </c>
      <c r="L23" s="1">
        <f>IF('Data Form'!F36="M",1,0)</f>
        <v>0</v>
      </c>
      <c r="M23" s="1">
        <f>IF('Data Form'!F36="LC",1,0)</f>
        <v>0</v>
      </c>
      <c r="N23" s="1">
        <f>IF('Data Form'!F36="D",1,0)</f>
        <v>0</v>
      </c>
      <c r="O23" s="1">
        <f>IF('Data Form'!F36="EL",1,0)</f>
        <v>0</v>
      </c>
      <c r="P23" s="43">
        <f t="shared" si="1"/>
        <v>0</v>
      </c>
      <c r="Q23">
        <f>IF('Data Form'!F36="",0,1-P23)</f>
        <v>0</v>
      </c>
    </row>
    <row r="24" spans="1:17" ht="12.75">
      <c r="A24">
        <f>IF('Data Form'!B38="",0,1)</f>
        <v>0</v>
      </c>
      <c r="F24" s="42">
        <f>IF('Data Form'!B37="None",1,0)</f>
        <v>0</v>
      </c>
      <c r="G24" s="1">
        <f>IF('Data Form'!C37="",1,0)</f>
        <v>1</v>
      </c>
      <c r="H24" s="1">
        <f>IF('Data Form'!F37="S",1,0)</f>
        <v>0</v>
      </c>
      <c r="I24" s="1">
        <f t="shared" si="0"/>
        <v>0</v>
      </c>
      <c r="J24" s="1">
        <f>IF('Data Form'!F37="R",1,0)</f>
        <v>0</v>
      </c>
      <c r="K24" s="1">
        <f>IF('Data Form'!F37="BR",1,0)</f>
        <v>0</v>
      </c>
      <c r="L24" s="1">
        <f>IF('Data Form'!F37="M",1,0)</f>
        <v>0</v>
      </c>
      <c r="M24" s="1">
        <f>IF('Data Form'!F37="LC",1,0)</f>
        <v>0</v>
      </c>
      <c r="N24" s="1">
        <f>IF('Data Form'!F37="D",1,0)</f>
        <v>0</v>
      </c>
      <c r="O24" s="1">
        <f>IF('Data Form'!F37="EL",1,0)</f>
        <v>0</v>
      </c>
      <c r="P24" s="43">
        <f t="shared" si="1"/>
        <v>0</v>
      </c>
      <c r="Q24">
        <f>IF('Data Form'!F37="",0,1-P24)</f>
        <v>0</v>
      </c>
    </row>
    <row r="25" spans="1:17" ht="12.75">
      <c r="A25">
        <f>IF('Data Form'!B39="",0,1)</f>
        <v>0</v>
      </c>
      <c r="F25" s="42">
        <f>IF('Data Form'!B38="None",1,0)</f>
        <v>0</v>
      </c>
      <c r="G25" s="1">
        <f>IF('Data Form'!C38="",1,0)</f>
        <v>1</v>
      </c>
      <c r="H25" s="1">
        <f>IF('Data Form'!F38="S",1,0)</f>
        <v>0</v>
      </c>
      <c r="I25" s="1">
        <f t="shared" si="0"/>
        <v>0</v>
      </c>
      <c r="J25" s="1">
        <f>IF('Data Form'!F38="R",1,0)</f>
        <v>0</v>
      </c>
      <c r="K25" s="1">
        <f>IF('Data Form'!F38="BR",1,0)</f>
        <v>0</v>
      </c>
      <c r="L25" s="1">
        <f>IF('Data Form'!F38="M",1,0)</f>
        <v>0</v>
      </c>
      <c r="M25" s="1">
        <f>IF('Data Form'!F38="LC",1,0)</f>
        <v>0</v>
      </c>
      <c r="N25" s="1">
        <f>IF('Data Form'!F38="D",1,0)</f>
        <v>0</v>
      </c>
      <c r="O25" s="1">
        <f>IF('Data Form'!F38="EL",1,0)</f>
        <v>0</v>
      </c>
      <c r="P25" s="43">
        <f t="shared" si="1"/>
        <v>0</v>
      </c>
      <c r="Q25">
        <f>IF('Data Form'!F38="",0,1-P25)</f>
        <v>0</v>
      </c>
    </row>
    <row r="26" spans="1:17" ht="12.75">
      <c r="A26">
        <f>IF('Data Form'!H15="",0,1)</f>
        <v>0</v>
      </c>
      <c r="F26" s="42">
        <f>IF('Data Form'!B39="None",1,0)</f>
        <v>0</v>
      </c>
      <c r="G26" s="2">
        <f>IF('Data Form'!C39="",1,0)</f>
        <v>1</v>
      </c>
      <c r="H26" s="2">
        <f>IF('Data Form'!F39="S",1,0)</f>
        <v>0</v>
      </c>
      <c r="I26" s="1">
        <f t="shared" si="0"/>
        <v>0</v>
      </c>
      <c r="J26" s="1">
        <f>IF('Data Form'!F39="R",1,0)</f>
        <v>0</v>
      </c>
      <c r="K26" s="1">
        <f>IF('Data Form'!F39="BR",1,0)</f>
        <v>0</v>
      </c>
      <c r="L26" s="1">
        <f>IF('Data Form'!F39="M",1,0)</f>
        <v>0</v>
      </c>
      <c r="M26" s="1">
        <f>IF('Data Form'!F39="LC",1,0)</f>
        <v>0</v>
      </c>
      <c r="N26" s="1">
        <f>IF('Data Form'!F39="D",1,0)</f>
        <v>0</v>
      </c>
      <c r="O26" s="1">
        <f>IF('Data Form'!F39="EL",1,0)</f>
        <v>0</v>
      </c>
      <c r="P26" s="43">
        <f t="shared" si="1"/>
        <v>0</v>
      </c>
      <c r="Q26">
        <f>IF('Data Form'!F39="",0,1-P26)</f>
        <v>0</v>
      </c>
    </row>
    <row r="27" spans="1:17" ht="12.75">
      <c r="A27">
        <f>IF('Data Form'!H16="",0,1)</f>
        <v>0</v>
      </c>
      <c r="F27" s="42">
        <f>IF('Data Form'!H15="None",1,0)</f>
        <v>0</v>
      </c>
      <c r="G27" s="3">
        <f>IF('Data Form'!I15="",1,0)</f>
        <v>1</v>
      </c>
      <c r="H27" s="3">
        <f>IF('Data Form'!L15="S",1,0)</f>
        <v>0</v>
      </c>
      <c r="I27" s="1">
        <f t="shared" si="0"/>
        <v>0</v>
      </c>
      <c r="J27" s="1">
        <f>IF('Data Form'!L15="R",1,0)</f>
        <v>0</v>
      </c>
      <c r="K27" s="1">
        <f>IF('Data Form'!L15="BR",1,0)</f>
        <v>0</v>
      </c>
      <c r="L27" s="1">
        <f>IF('Data Form'!L15="M",1,0)</f>
        <v>0</v>
      </c>
      <c r="M27" s="1">
        <f>IF('Data Form'!L15="LC",1,0)</f>
        <v>0</v>
      </c>
      <c r="N27" s="1">
        <f>IF('Data Form'!L15="D",1,0)</f>
        <v>0</v>
      </c>
      <c r="O27" s="1">
        <f>IF('Data Form'!L15="EL",1,0)</f>
        <v>0</v>
      </c>
      <c r="P27" s="43">
        <f t="shared" si="1"/>
        <v>0</v>
      </c>
      <c r="Q27">
        <f>IF('Data Form'!L15="",0,1-P27)</f>
        <v>0</v>
      </c>
    </row>
    <row r="28" spans="1:17" ht="12.75">
      <c r="A28">
        <f>IF('Data Form'!H17="",0,1)</f>
        <v>0</v>
      </c>
      <c r="F28" s="42">
        <f>IF('Data Form'!H16="None",1,0)</f>
        <v>0</v>
      </c>
      <c r="G28" s="1">
        <f>IF('Data Form'!I16="",1,0)</f>
        <v>1</v>
      </c>
      <c r="H28" s="1">
        <f>IF('Data Form'!L16="S",1,0)</f>
        <v>0</v>
      </c>
      <c r="I28" s="1">
        <f t="shared" si="0"/>
        <v>0</v>
      </c>
      <c r="J28" s="1">
        <f>IF('Data Form'!L16="R",1,0)</f>
        <v>0</v>
      </c>
      <c r="K28" s="1">
        <f>IF('Data Form'!L16="BR",1,0)</f>
        <v>0</v>
      </c>
      <c r="L28" s="1">
        <f>IF('Data Form'!L16="M",1,0)</f>
        <v>0</v>
      </c>
      <c r="M28" s="1">
        <f>IF('Data Form'!L16="LC",1,0)</f>
        <v>0</v>
      </c>
      <c r="N28" s="1">
        <f>IF('Data Form'!L16="D",1,0)</f>
        <v>0</v>
      </c>
      <c r="O28" s="1">
        <f>IF('Data Form'!L16="EL",1,0)</f>
        <v>0</v>
      </c>
      <c r="P28" s="43">
        <f t="shared" si="1"/>
        <v>0</v>
      </c>
      <c r="Q28">
        <f>IF('Data Form'!L16="",0,1-P28)</f>
        <v>0</v>
      </c>
    </row>
    <row r="29" spans="1:17" ht="12.75">
      <c r="A29">
        <f>IF('Data Form'!H18="",0,1)</f>
        <v>0</v>
      </c>
      <c r="F29" s="42">
        <f>IF('Data Form'!H17="None",1,0)</f>
        <v>0</v>
      </c>
      <c r="G29" s="1">
        <f>IF('Data Form'!I17="",1,0)</f>
        <v>1</v>
      </c>
      <c r="H29" s="1">
        <f>IF('Data Form'!L17="S",1,0)</f>
        <v>0</v>
      </c>
      <c r="I29" s="1">
        <f t="shared" si="0"/>
        <v>0</v>
      </c>
      <c r="J29" s="1">
        <f>IF('Data Form'!L17="R",1,0)</f>
        <v>0</v>
      </c>
      <c r="K29" s="1">
        <f>IF('Data Form'!L17="BR",1,0)</f>
        <v>0</v>
      </c>
      <c r="L29" s="1">
        <f>IF('Data Form'!L17="M",1,0)</f>
        <v>0</v>
      </c>
      <c r="M29" s="1">
        <f>IF('Data Form'!L17="LC",1,0)</f>
        <v>0</v>
      </c>
      <c r="N29" s="1">
        <f>IF('Data Form'!L17="D",1,0)</f>
        <v>0</v>
      </c>
      <c r="O29" s="1">
        <f>IF('Data Form'!L17="EL",1,0)</f>
        <v>0</v>
      </c>
      <c r="P29" s="43">
        <f t="shared" si="1"/>
        <v>0</v>
      </c>
      <c r="Q29">
        <f>IF('Data Form'!L17="",0,1-P29)</f>
        <v>0</v>
      </c>
    </row>
    <row r="30" spans="1:17" ht="12.75">
      <c r="A30">
        <f>IF('Data Form'!H19="",0,1)</f>
        <v>0</v>
      </c>
      <c r="F30" s="42">
        <f>IF('Data Form'!H18="None",1,0)</f>
        <v>0</v>
      </c>
      <c r="G30" s="1">
        <f>IF('Data Form'!I18="",1,0)</f>
        <v>1</v>
      </c>
      <c r="H30" s="1">
        <f>IF('Data Form'!L18="S",1,0)</f>
        <v>0</v>
      </c>
      <c r="I30" s="1">
        <f t="shared" si="0"/>
        <v>0</v>
      </c>
      <c r="J30" s="1">
        <f>IF('Data Form'!L18="R",1,0)</f>
        <v>0</v>
      </c>
      <c r="K30" s="1">
        <f>IF('Data Form'!L18="BR",1,0)</f>
        <v>0</v>
      </c>
      <c r="L30" s="1">
        <f>IF('Data Form'!L18="M",1,0)</f>
        <v>0</v>
      </c>
      <c r="M30" s="1">
        <f>IF('Data Form'!L18="LC",1,0)</f>
        <v>0</v>
      </c>
      <c r="N30" s="1">
        <f>IF('Data Form'!L18="D",1,0)</f>
        <v>0</v>
      </c>
      <c r="O30" s="1">
        <f>IF('Data Form'!L18="EL",1,0)</f>
        <v>0</v>
      </c>
      <c r="P30" s="43">
        <f t="shared" si="1"/>
        <v>0</v>
      </c>
      <c r="Q30">
        <f>IF('Data Form'!L18="",0,1-P30)</f>
        <v>0</v>
      </c>
    </row>
    <row r="31" spans="1:17" ht="12.75">
      <c r="A31">
        <f>IF('Data Form'!H20="",0,1)</f>
        <v>0</v>
      </c>
      <c r="F31" s="42">
        <f>IF('Data Form'!H19="None",1,0)</f>
        <v>0</v>
      </c>
      <c r="G31" s="1">
        <f>IF('Data Form'!I19="",1,0)</f>
        <v>1</v>
      </c>
      <c r="H31" s="1">
        <f>IF('Data Form'!L19="S",1,0)</f>
        <v>0</v>
      </c>
      <c r="I31" s="1">
        <f t="shared" si="0"/>
        <v>0</v>
      </c>
      <c r="J31" s="1">
        <f>IF('Data Form'!L19="R",1,0)</f>
        <v>0</v>
      </c>
      <c r="K31" s="1">
        <f>IF('Data Form'!L19="BR",1,0)</f>
        <v>0</v>
      </c>
      <c r="L31" s="1">
        <f>IF('Data Form'!L19="M",1,0)</f>
        <v>0</v>
      </c>
      <c r="M31" s="1">
        <f>IF('Data Form'!L19="LC",1,0)</f>
        <v>0</v>
      </c>
      <c r="N31" s="1">
        <f>IF('Data Form'!L19="D",1,0)</f>
        <v>0</v>
      </c>
      <c r="O31" s="1">
        <f>IF('Data Form'!L19="EL",1,0)</f>
        <v>0</v>
      </c>
      <c r="P31" s="43">
        <f t="shared" si="1"/>
        <v>0</v>
      </c>
      <c r="Q31">
        <f>IF('Data Form'!L19="",0,1-P31)</f>
        <v>0</v>
      </c>
    </row>
    <row r="32" spans="1:17" ht="12.75">
      <c r="A32">
        <f>IF('Data Form'!H21="",0,1)</f>
        <v>0</v>
      </c>
      <c r="F32" s="42">
        <f>IF('Data Form'!H20="None",1,0)</f>
        <v>0</v>
      </c>
      <c r="G32" s="1">
        <f>IF('Data Form'!I20="",1,0)</f>
        <v>1</v>
      </c>
      <c r="H32" s="1">
        <f>IF('Data Form'!L20="S",1,0)</f>
        <v>0</v>
      </c>
      <c r="I32" s="1">
        <f t="shared" si="0"/>
        <v>0</v>
      </c>
      <c r="J32" s="1">
        <f>IF('Data Form'!L20="R",1,0)</f>
        <v>0</v>
      </c>
      <c r="K32" s="1">
        <f>IF('Data Form'!L20="BR",1,0)</f>
        <v>0</v>
      </c>
      <c r="L32" s="1">
        <f>IF('Data Form'!L20="M",1,0)</f>
        <v>0</v>
      </c>
      <c r="M32" s="1">
        <f>IF('Data Form'!L20="LC",1,0)</f>
        <v>0</v>
      </c>
      <c r="N32" s="1">
        <f>IF('Data Form'!L20="D",1,0)</f>
        <v>0</v>
      </c>
      <c r="O32" s="1">
        <f>IF('Data Form'!L20="EL",1,0)</f>
        <v>0</v>
      </c>
      <c r="P32" s="43">
        <f t="shared" si="1"/>
        <v>0</v>
      </c>
      <c r="Q32">
        <f>IF('Data Form'!L20="",0,1-P32)</f>
        <v>0</v>
      </c>
    </row>
    <row r="33" spans="1:17" ht="12.75">
      <c r="A33">
        <f>IF('Data Form'!H22="",0,1)</f>
        <v>0</v>
      </c>
      <c r="F33" s="42">
        <f>IF('Data Form'!H21="None",1,0)</f>
        <v>0</v>
      </c>
      <c r="G33" s="1">
        <f>IF('Data Form'!I21="",1,0)</f>
        <v>1</v>
      </c>
      <c r="H33" s="1">
        <f>IF('Data Form'!L21="S",1,0)</f>
        <v>0</v>
      </c>
      <c r="I33" s="1">
        <f t="shared" si="0"/>
        <v>0</v>
      </c>
      <c r="J33" s="1">
        <f>IF('Data Form'!L21="R",1,0)</f>
        <v>0</v>
      </c>
      <c r="K33" s="1">
        <f>IF('Data Form'!L21="BR",1,0)</f>
        <v>0</v>
      </c>
      <c r="L33" s="1">
        <f>IF('Data Form'!L21="M",1,0)</f>
        <v>0</v>
      </c>
      <c r="M33" s="1">
        <f>IF('Data Form'!L21="LC",1,0)</f>
        <v>0</v>
      </c>
      <c r="N33" s="1">
        <f>IF('Data Form'!L21="D",1,0)</f>
        <v>0</v>
      </c>
      <c r="O33" s="1">
        <f>IF('Data Form'!L21="EL",1,0)</f>
        <v>0</v>
      </c>
      <c r="P33" s="43">
        <f t="shared" si="1"/>
        <v>0</v>
      </c>
      <c r="Q33">
        <f>IF('Data Form'!L21="",0,1-P33)</f>
        <v>0</v>
      </c>
    </row>
    <row r="34" spans="1:17" ht="12.75">
      <c r="A34">
        <f>IF('Data Form'!H23="",0,1)</f>
        <v>0</v>
      </c>
      <c r="F34" s="42">
        <f>IF('Data Form'!H22="None",1,0)</f>
        <v>0</v>
      </c>
      <c r="G34" s="1">
        <f>IF('Data Form'!I22="",1,0)</f>
        <v>1</v>
      </c>
      <c r="H34" s="1">
        <f>IF('Data Form'!L22="S",1,0)</f>
        <v>0</v>
      </c>
      <c r="I34" s="1">
        <f t="shared" si="0"/>
        <v>0</v>
      </c>
      <c r="J34" s="1">
        <f>IF('Data Form'!L22="R",1,0)</f>
        <v>0</v>
      </c>
      <c r="K34" s="1">
        <f>IF('Data Form'!L22="BR",1,0)</f>
        <v>0</v>
      </c>
      <c r="L34" s="1">
        <f>IF('Data Form'!L22="M",1,0)</f>
        <v>0</v>
      </c>
      <c r="M34" s="1">
        <f>IF('Data Form'!L22="LC",1,0)</f>
        <v>0</v>
      </c>
      <c r="N34" s="1">
        <f>IF('Data Form'!L22="D",1,0)</f>
        <v>0</v>
      </c>
      <c r="O34" s="1">
        <f>IF('Data Form'!L22="EL",1,0)</f>
        <v>0</v>
      </c>
      <c r="P34" s="43">
        <f t="shared" si="1"/>
        <v>0</v>
      </c>
      <c r="Q34">
        <f>IF('Data Form'!L22="",0,1-P34)</f>
        <v>0</v>
      </c>
    </row>
    <row r="35" spans="1:17" ht="12.75">
      <c r="A35">
        <f>IF('Data Form'!H24="",0,1)</f>
        <v>0</v>
      </c>
      <c r="F35" s="42">
        <f>IF('Data Form'!H23="None",1,0)</f>
        <v>0</v>
      </c>
      <c r="G35" s="1">
        <f>IF('Data Form'!I23="",1,0)</f>
        <v>1</v>
      </c>
      <c r="H35" s="1">
        <f>IF('Data Form'!L23="S",1,0)</f>
        <v>0</v>
      </c>
      <c r="I35" s="1">
        <f t="shared" si="0"/>
        <v>0</v>
      </c>
      <c r="J35" s="1">
        <f>IF('Data Form'!L23="R",1,0)</f>
        <v>0</v>
      </c>
      <c r="K35" s="1">
        <f>IF('Data Form'!L23="BR",1,0)</f>
        <v>0</v>
      </c>
      <c r="L35" s="1">
        <f>IF('Data Form'!L23="M",1,0)</f>
        <v>0</v>
      </c>
      <c r="M35" s="1">
        <f>IF('Data Form'!L23="LC",1,0)</f>
        <v>0</v>
      </c>
      <c r="N35" s="1">
        <f>IF('Data Form'!L23="D",1,0)</f>
        <v>0</v>
      </c>
      <c r="O35" s="1">
        <f>IF('Data Form'!L23="EL",1,0)</f>
        <v>0</v>
      </c>
      <c r="P35" s="43">
        <f t="shared" si="1"/>
        <v>0</v>
      </c>
      <c r="Q35">
        <f>IF('Data Form'!L23="",0,1-P35)</f>
        <v>0</v>
      </c>
    </row>
    <row r="36" spans="1:17" ht="12.75">
      <c r="A36">
        <f>IF('Data Form'!H25="",0,1)</f>
        <v>0</v>
      </c>
      <c r="F36" s="42">
        <f>IF('Data Form'!H24="None",1,0)</f>
        <v>0</v>
      </c>
      <c r="G36" s="1">
        <f>IF('Data Form'!I24="",1,0)</f>
        <v>1</v>
      </c>
      <c r="H36" s="1">
        <f>IF('Data Form'!L24="S",1,0)</f>
        <v>0</v>
      </c>
      <c r="I36" s="1">
        <f t="shared" si="0"/>
        <v>0</v>
      </c>
      <c r="J36" s="1">
        <f>IF('Data Form'!L24="R",1,0)</f>
        <v>0</v>
      </c>
      <c r="K36" s="1">
        <f>IF('Data Form'!L24="BR",1,0)</f>
        <v>0</v>
      </c>
      <c r="L36" s="1">
        <f>IF('Data Form'!L24="M",1,0)</f>
        <v>0</v>
      </c>
      <c r="M36" s="1">
        <f>IF('Data Form'!L24="LC",1,0)</f>
        <v>0</v>
      </c>
      <c r="N36" s="1">
        <f>IF('Data Form'!L24="D",1,0)</f>
        <v>0</v>
      </c>
      <c r="O36" s="1">
        <f>IF('Data Form'!L24="EL",1,0)</f>
        <v>0</v>
      </c>
      <c r="P36" s="43">
        <f t="shared" si="1"/>
        <v>0</v>
      </c>
      <c r="Q36">
        <f>IF('Data Form'!L24="",0,1-P36)</f>
        <v>0</v>
      </c>
    </row>
    <row r="37" spans="1:17" ht="12.75">
      <c r="A37">
        <f>IF('Data Form'!H26="",0,1)</f>
        <v>0</v>
      </c>
      <c r="F37" s="42">
        <f>IF('Data Form'!H25="None",1,0)</f>
        <v>0</v>
      </c>
      <c r="G37" s="1">
        <f>IF('Data Form'!I25="",1,0)</f>
        <v>1</v>
      </c>
      <c r="H37" s="1">
        <f>IF('Data Form'!L25="S",1,0)</f>
        <v>0</v>
      </c>
      <c r="I37" s="1">
        <f t="shared" si="0"/>
        <v>0</v>
      </c>
      <c r="J37" s="1">
        <f>IF('Data Form'!L25="R",1,0)</f>
        <v>0</v>
      </c>
      <c r="K37" s="1">
        <f>IF('Data Form'!L25="BR",1,0)</f>
        <v>0</v>
      </c>
      <c r="L37" s="1">
        <f>IF('Data Form'!L25="M",1,0)</f>
        <v>0</v>
      </c>
      <c r="M37" s="1">
        <f>IF('Data Form'!L25="LC",1,0)</f>
        <v>0</v>
      </c>
      <c r="N37" s="1">
        <f>IF('Data Form'!L25="D",1,0)</f>
        <v>0</v>
      </c>
      <c r="O37" s="1">
        <f>IF('Data Form'!L25="EL",1,0)</f>
        <v>0</v>
      </c>
      <c r="P37" s="43">
        <f t="shared" si="1"/>
        <v>0</v>
      </c>
      <c r="Q37">
        <f>IF('Data Form'!L25="",0,1-P37)</f>
        <v>0</v>
      </c>
    </row>
    <row r="38" spans="1:17" ht="12.75">
      <c r="A38">
        <f>IF('Data Form'!H27="",0,1)</f>
        <v>0</v>
      </c>
      <c r="F38" s="42">
        <f>IF('Data Form'!H26="None",1,0)</f>
        <v>0</v>
      </c>
      <c r="G38" s="1">
        <f>IF('Data Form'!I26="",1,0)</f>
        <v>1</v>
      </c>
      <c r="H38" s="1">
        <f>IF('Data Form'!L26="S",1,0)</f>
        <v>0</v>
      </c>
      <c r="I38" s="1">
        <f t="shared" si="0"/>
        <v>0</v>
      </c>
      <c r="J38" s="1">
        <f>IF('Data Form'!L26="R",1,0)</f>
        <v>0</v>
      </c>
      <c r="K38" s="1">
        <f>IF('Data Form'!L26="BR",1,0)</f>
        <v>0</v>
      </c>
      <c r="L38" s="1">
        <f>IF('Data Form'!L26="M",1,0)</f>
        <v>0</v>
      </c>
      <c r="M38" s="1">
        <f>IF('Data Form'!L26="LC",1,0)</f>
        <v>0</v>
      </c>
      <c r="N38" s="1">
        <f>IF('Data Form'!L26="D",1,0)</f>
        <v>0</v>
      </c>
      <c r="O38" s="1">
        <f>IF('Data Form'!L26="EL",1,0)</f>
        <v>0</v>
      </c>
      <c r="P38" s="43">
        <f t="shared" si="1"/>
        <v>0</v>
      </c>
      <c r="Q38">
        <f>IF('Data Form'!L26="",0,1-P38)</f>
        <v>0</v>
      </c>
    </row>
    <row r="39" spans="1:17" ht="12.75">
      <c r="A39">
        <f>IF('Data Form'!H28="",0,1)</f>
        <v>0</v>
      </c>
      <c r="F39" s="42">
        <f>IF('Data Form'!H27="None",1,0)</f>
        <v>0</v>
      </c>
      <c r="G39" s="1">
        <f>IF('Data Form'!I27="",1,0)</f>
        <v>1</v>
      </c>
      <c r="H39" s="1">
        <f>IF('Data Form'!L27="S",1,0)</f>
        <v>0</v>
      </c>
      <c r="I39" s="1">
        <f t="shared" si="0"/>
        <v>0</v>
      </c>
      <c r="J39" s="1">
        <f>IF('Data Form'!L27="R",1,0)</f>
        <v>0</v>
      </c>
      <c r="K39" s="1">
        <f>IF('Data Form'!L27="BR",1,0)</f>
        <v>0</v>
      </c>
      <c r="L39" s="1">
        <f>IF('Data Form'!L27="M",1,0)</f>
        <v>0</v>
      </c>
      <c r="M39" s="1">
        <f>IF('Data Form'!L27="LC",1,0)</f>
        <v>0</v>
      </c>
      <c r="N39" s="1">
        <f>IF('Data Form'!L27="D",1,0)</f>
        <v>0</v>
      </c>
      <c r="O39" s="1">
        <f>IF('Data Form'!L27="EL",1,0)</f>
        <v>0</v>
      </c>
      <c r="P39" s="43">
        <f t="shared" si="1"/>
        <v>0</v>
      </c>
      <c r="Q39">
        <f>IF('Data Form'!L27="",0,1-P39)</f>
        <v>0</v>
      </c>
    </row>
    <row r="40" spans="1:17" ht="12.75">
      <c r="A40">
        <f>IF('Data Form'!H29="",0,1)</f>
        <v>0</v>
      </c>
      <c r="F40" s="42">
        <f>IF('Data Form'!H28="None",1,0)</f>
        <v>0</v>
      </c>
      <c r="G40" s="1">
        <f>IF('Data Form'!I28="",1,0)</f>
        <v>1</v>
      </c>
      <c r="H40" s="1">
        <f>IF('Data Form'!L28="S",1,0)</f>
        <v>0</v>
      </c>
      <c r="I40" s="1">
        <f t="shared" si="0"/>
        <v>0</v>
      </c>
      <c r="J40" s="1">
        <f>IF('Data Form'!L28="R",1,0)</f>
        <v>0</v>
      </c>
      <c r="K40" s="1">
        <f>IF('Data Form'!L28="BR",1,0)</f>
        <v>0</v>
      </c>
      <c r="L40" s="1">
        <f>IF('Data Form'!L28="M",1,0)</f>
        <v>0</v>
      </c>
      <c r="M40" s="1">
        <f>IF('Data Form'!L28="LC",1,0)</f>
        <v>0</v>
      </c>
      <c r="N40" s="1">
        <f>IF('Data Form'!L28="D",1,0)</f>
        <v>0</v>
      </c>
      <c r="O40" s="1">
        <f>IF('Data Form'!L28="EL",1,0)</f>
        <v>0</v>
      </c>
      <c r="P40" s="43">
        <f t="shared" si="1"/>
        <v>0</v>
      </c>
      <c r="Q40">
        <f>IF('Data Form'!L28="",0,1-P40)</f>
        <v>0</v>
      </c>
    </row>
    <row r="41" spans="1:17" ht="12.75">
      <c r="A41">
        <f>IF('Data Form'!H30="",0,1)</f>
        <v>0</v>
      </c>
      <c r="F41" s="42">
        <f>IF('Data Form'!H29="None",1,0)</f>
        <v>0</v>
      </c>
      <c r="G41" s="1">
        <f>IF('Data Form'!I29="",1,0)</f>
        <v>1</v>
      </c>
      <c r="H41" s="1">
        <f>IF('Data Form'!L29="S",1,0)</f>
        <v>0</v>
      </c>
      <c r="I41" s="1">
        <f t="shared" si="0"/>
        <v>0</v>
      </c>
      <c r="J41" s="1">
        <f>IF('Data Form'!L29="R",1,0)</f>
        <v>0</v>
      </c>
      <c r="K41" s="1">
        <f>IF('Data Form'!L29="BR",1,0)</f>
        <v>0</v>
      </c>
      <c r="L41" s="1">
        <f>IF('Data Form'!L29="M",1,0)</f>
        <v>0</v>
      </c>
      <c r="M41" s="1">
        <f>IF('Data Form'!L29="LC",1,0)</f>
        <v>0</v>
      </c>
      <c r="N41" s="1">
        <f>IF('Data Form'!L29="D",1,0)</f>
        <v>0</v>
      </c>
      <c r="O41" s="1">
        <f>IF('Data Form'!L29="EL",1,0)</f>
        <v>0</v>
      </c>
      <c r="P41" s="43">
        <f t="shared" si="1"/>
        <v>0</v>
      </c>
      <c r="Q41">
        <f>IF('Data Form'!L29="",0,1-P41)</f>
        <v>0</v>
      </c>
    </row>
    <row r="42" spans="1:17" ht="12.75">
      <c r="A42">
        <f>IF('Data Form'!H31="",0,1)</f>
        <v>0</v>
      </c>
      <c r="F42" s="42">
        <f>IF('Data Form'!H30="None",1,0)</f>
        <v>0</v>
      </c>
      <c r="G42" s="1">
        <f>IF('Data Form'!I30="",1,0)</f>
        <v>1</v>
      </c>
      <c r="H42" s="1">
        <f>IF('Data Form'!L30="S",1,0)</f>
        <v>0</v>
      </c>
      <c r="I42" s="1">
        <f t="shared" si="0"/>
        <v>0</v>
      </c>
      <c r="J42" s="1">
        <f>IF('Data Form'!L30="R",1,0)</f>
        <v>0</v>
      </c>
      <c r="K42" s="1">
        <f>IF('Data Form'!L30="BR",1,0)</f>
        <v>0</v>
      </c>
      <c r="L42" s="1">
        <f>IF('Data Form'!L30="M",1,0)</f>
        <v>0</v>
      </c>
      <c r="M42" s="1">
        <f>IF('Data Form'!L30="LC",1,0)</f>
        <v>0</v>
      </c>
      <c r="N42" s="1">
        <f>IF('Data Form'!L30="D",1,0)</f>
        <v>0</v>
      </c>
      <c r="O42" s="1">
        <f>IF('Data Form'!L30="EL",1,0)</f>
        <v>0</v>
      </c>
      <c r="P42" s="43">
        <f t="shared" si="1"/>
        <v>0</v>
      </c>
      <c r="Q42">
        <f>IF('Data Form'!L30="",0,1-P42)</f>
        <v>0</v>
      </c>
    </row>
    <row r="43" spans="1:17" ht="12.75">
      <c r="A43">
        <f>IF('Data Form'!H32="",0,1)</f>
        <v>0</v>
      </c>
      <c r="F43" s="42">
        <f>IF('Data Form'!H31="None",1,0)</f>
        <v>0</v>
      </c>
      <c r="G43" s="1">
        <f>IF('Data Form'!I31="",1,0)</f>
        <v>1</v>
      </c>
      <c r="H43" s="1">
        <f>IF('Data Form'!L31="S",1,0)</f>
        <v>0</v>
      </c>
      <c r="I43" s="1">
        <f t="shared" si="0"/>
        <v>0</v>
      </c>
      <c r="J43" s="1">
        <f>IF('Data Form'!L31="R",1,0)</f>
        <v>0</v>
      </c>
      <c r="K43" s="1">
        <f>IF('Data Form'!L31="BR",1,0)</f>
        <v>0</v>
      </c>
      <c r="L43" s="1">
        <f>IF('Data Form'!L31="M",1,0)</f>
        <v>0</v>
      </c>
      <c r="M43" s="1">
        <f>IF('Data Form'!L31="LC",1,0)</f>
        <v>0</v>
      </c>
      <c r="N43" s="1">
        <f>IF('Data Form'!L31="D",1,0)</f>
        <v>0</v>
      </c>
      <c r="O43" s="1">
        <f>IF('Data Form'!L31="EL",1,0)</f>
        <v>0</v>
      </c>
      <c r="P43" s="43">
        <f t="shared" si="1"/>
        <v>0</v>
      </c>
      <c r="Q43">
        <f>IF('Data Form'!L31="",0,1-P43)</f>
        <v>0</v>
      </c>
    </row>
    <row r="44" spans="1:17" ht="12.75">
      <c r="A44">
        <f>IF('Data Form'!H33="",0,1)</f>
        <v>0</v>
      </c>
      <c r="F44" s="42">
        <f>IF('Data Form'!H32="None",1,0)</f>
        <v>0</v>
      </c>
      <c r="G44" s="1">
        <f>IF('Data Form'!I32="",1,0)</f>
        <v>1</v>
      </c>
      <c r="H44" s="1">
        <f>IF('Data Form'!L32="S",1,0)</f>
        <v>0</v>
      </c>
      <c r="I44" s="1">
        <f t="shared" si="0"/>
        <v>0</v>
      </c>
      <c r="J44" s="1">
        <f>IF('Data Form'!L32="R",1,0)</f>
        <v>0</v>
      </c>
      <c r="K44" s="1">
        <f>IF('Data Form'!L32="BR",1,0)</f>
        <v>0</v>
      </c>
      <c r="L44" s="1">
        <f>IF('Data Form'!L32="M",1,0)</f>
        <v>0</v>
      </c>
      <c r="M44" s="1">
        <f>IF('Data Form'!L32="LC",1,0)</f>
        <v>0</v>
      </c>
      <c r="N44" s="1">
        <f>IF('Data Form'!L32="D",1,0)</f>
        <v>0</v>
      </c>
      <c r="O44" s="1">
        <f>IF('Data Form'!L32="EL",1,0)</f>
        <v>0</v>
      </c>
      <c r="P44" s="43">
        <f t="shared" si="1"/>
        <v>0</v>
      </c>
      <c r="Q44">
        <f>IF('Data Form'!L32="",0,1-P44)</f>
        <v>0</v>
      </c>
    </row>
    <row r="45" spans="1:17" ht="12.75">
      <c r="A45">
        <f>IF('Data Form'!H34="",0,1)</f>
        <v>0</v>
      </c>
      <c r="F45" s="42">
        <f>IF('Data Form'!H33="None",1,0)</f>
        <v>0</v>
      </c>
      <c r="G45" s="1">
        <f>IF('Data Form'!I33="",1,0)</f>
        <v>1</v>
      </c>
      <c r="H45" s="1">
        <f>IF('Data Form'!L33="S",1,0)</f>
        <v>0</v>
      </c>
      <c r="I45" s="1">
        <f t="shared" si="0"/>
        <v>0</v>
      </c>
      <c r="J45" s="1">
        <f>IF('Data Form'!L33="R",1,0)</f>
        <v>0</v>
      </c>
      <c r="K45" s="1">
        <f>IF('Data Form'!L33="BR",1,0)</f>
        <v>0</v>
      </c>
      <c r="L45" s="1">
        <f>IF('Data Form'!L33="M",1,0)</f>
        <v>0</v>
      </c>
      <c r="M45" s="1">
        <f>IF('Data Form'!L33="LC",1,0)</f>
        <v>0</v>
      </c>
      <c r="N45" s="1">
        <f>IF('Data Form'!L33="D",1,0)</f>
        <v>0</v>
      </c>
      <c r="O45" s="1">
        <f>IF('Data Form'!L33="EL",1,0)</f>
        <v>0</v>
      </c>
      <c r="P45" s="43">
        <f t="shared" si="1"/>
        <v>0</v>
      </c>
      <c r="Q45">
        <f>IF('Data Form'!L33="",0,1-P45)</f>
        <v>0</v>
      </c>
    </row>
    <row r="46" spans="1:17" ht="12.75">
      <c r="A46">
        <f>IF('Data Form'!H35="",0,1)</f>
        <v>0</v>
      </c>
      <c r="F46" s="42">
        <f>IF('Data Form'!H34="None",1,0)</f>
        <v>0</v>
      </c>
      <c r="G46" s="1">
        <f>IF('Data Form'!I34="",1,0)</f>
        <v>1</v>
      </c>
      <c r="H46" s="1">
        <f>IF('Data Form'!L34="S",1,0)</f>
        <v>0</v>
      </c>
      <c r="I46" s="1">
        <f t="shared" si="0"/>
        <v>0</v>
      </c>
      <c r="J46" s="1">
        <f>IF('Data Form'!L34="R",1,0)</f>
        <v>0</v>
      </c>
      <c r="K46" s="1">
        <f>IF('Data Form'!L34="BR",1,0)</f>
        <v>0</v>
      </c>
      <c r="L46" s="1">
        <f>IF('Data Form'!L34="M",1,0)</f>
        <v>0</v>
      </c>
      <c r="M46" s="1">
        <f>IF('Data Form'!L34="LC",1,0)</f>
        <v>0</v>
      </c>
      <c r="N46" s="1">
        <f>IF('Data Form'!L34="D",1,0)</f>
        <v>0</v>
      </c>
      <c r="O46" s="1">
        <f>IF('Data Form'!L34="EL",1,0)</f>
        <v>0</v>
      </c>
      <c r="P46" s="43">
        <f t="shared" si="1"/>
        <v>0</v>
      </c>
      <c r="Q46">
        <f>IF('Data Form'!L34="",0,1-P46)</f>
        <v>0</v>
      </c>
    </row>
    <row r="47" spans="1:17" ht="12.75">
      <c r="A47">
        <f>IF('Data Form'!H36="",0,1)</f>
        <v>0</v>
      </c>
      <c r="F47" s="42">
        <f>IF('Data Form'!H35="None",1,0)</f>
        <v>0</v>
      </c>
      <c r="G47" s="1">
        <f>IF('Data Form'!I35="",1,0)</f>
        <v>1</v>
      </c>
      <c r="H47" s="1">
        <f>IF('Data Form'!L35="S",1,0)</f>
        <v>0</v>
      </c>
      <c r="I47" s="1">
        <f t="shared" si="0"/>
        <v>0</v>
      </c>
      <c r="J47" s="1">
        <f>IF('Data Form'!L35="R",1,0)</f>
        <v>0</v>
      </c>
      <c r="K47" s="1">
        <f>IF('Data Form'!L35="BR",1,0)</f>
        <v>0</v>
      </c>
      <c r="L47" s="1">
        <f>IF('Data Form'!L35="M",1,0)</f>
        <v>0</v>
      </c>
      <c r="M47" s="1">
        <f>IF('Data Form'!L35="LC",1,0)</f>
        <v>0</v>
      </c>
      <c r="N47" s="1">
        <f>IF('Data Form'!L35="D",1,0)</f>
        <v>0</v>
      </c>
      <c r="O47" s="1">
        <f>IF('Data Form'!L35="EL",1,0)</f>
        <v>0</v>
      </c>
      <c r="P47" s="43">
        <f t="shared" si="1"/>
        <v>0</v>
      </c>
      <c r="Q47">
        <f>IF('Data Form'!L35="",0,1-P47)</f>
        <v>0</v>
      </c>
    </row>
    <row r="48" spans="1:17" ht="12.75">
      <c r="A48">
        <f>IF('Data Form'!H37="",0,1)</f>
        <v>0</v>
      </c>
      <c r="F48" s="42">
        <f>IF('Data Form'!H36="None",1,0)</f>
        <v>0</v>
      </c>
      <c r="G48" s="1">
        <f>IF('Data Form'!I36="",1,0)</f>
        <v>1</v>
      </c>
      <c r="H48" s="1">
        <f>IF('Data Form'!L36="S",1,0)</f>
        <v>0</v>
      </c>
      <c r="I48" s="1">
        <f t="shared" si="0"/>
        <v>0</v>
      </c>
      <c r="J48" s="1">
        <f>IF('Data Form'!L36="R",1,0)</f>
        <v>0</v>
      </c>
      <c r="K48" s="1">
        <f>IF('Data Form'!L36="BR",1,0)</f>
        <v>0</v>
      </c>
      <c r="L48" s="1">
        <f>IF('Data Form'!L36="M",1,0)</f>
        <v>0</v>
      </c>
      <c r="M48" s="1">
        <f>IF('Data Form'!L36="LC",1,0)</f>
        <v>0</v>
      </c>
      <c r="N48" s="1">
        <f>IF('Data Form'!L36="D",1,0)</f>
        <v>0</v>
      </c>
      <c r="O48" s="1">
        <f>IF('Data Form'!L36="EL",1,0)</f>
        <v>0</v>
      </c>
      <c r="P48" s="43">
        <f t="shared" si="1"/>
        <v>0</v>
      </c>
      <c r="Q48">
        <f>IF('Data Form'!L36="",0,1-P48)</f>
        <v>0</v>
      </c>
    </row>
    <row r="49" spans="1:17" ht="12.75">
      <c r="A49">
        <f>IF('Data Form'!H38="",0,1)</f>
        <v>0</v>
      </c>
      <c r="F49" s="42">
        <f>IF('Data Form'!H37="None",1,0)</f>
        <v>0</v>
      </c>
      <c r="G49" s="1">
        <f>IF('Data Form'!I37="",1,0)</f>
        <v>1</v>
      </c>
      <c r="H49" s="1">
        <f>IF('Data Form'!L37="S",1,0)</f>
        <v>0</v>
      </c>
      <c r="I49" s="1">
        <f t="shared" si="0"/>
        <v>0</v>
      </c>
      <c r="J49" s="1">
        <f>IF('Data Form'!L37="R",1,0)</f>
        <v>0</v>
      </c>
      <c r="K49" s="1">
        <f>IF('Data Form'!L37="BR",1,0)</f>
        <v>0</v>
      </c>
      <c r="L49" s="1">
        <f>IF('Data Form'!L37="M",1,0)</f>
        <v>0</v>
      </c>
      <c r="M49" s="1">
        <f>IF('Data Form'!L37="LC",1,0)</f>
        <v>0</v>
      </c>
      <c r="N49" s="1">
        <f>IF('Data Form'!L37="D",1,0)</f>
        <v>0</v>
      </c>
      <c r="O49" s="1">
        <f>IF('Data Form'!L37="EL",1,0)</f>
        <v>0</v>
      </c>
      <c r="P49" s="43">
        <f t="shared" si="1"/>
        <v>0</v>
      </c>
      <c r="Q49">
        <f>IF('Data Form'!L37="",0,1-P49)</f>
        <v>0</v>
      </c>
    </row>
    <row r="50" spans="1:17" ht="12.75">
      <c r="A50">
        <f>IF('Data Form'!H39="",0,1)</f>
        <v>0</v>
      </c>
      <c r="F50" s="42">
        <f>IF('Data Form'!H38="None",1,0)</f>
        <v>0</v>
      </c>
      <c r="G50" s="1">
        <f>IF('Data Form'!I38="",1,0)</f>
        <v>1</v>
      </c>
      <c r="H50" s="1">
        <f>IF('Data Form'!L38="S",1,0)</f>
        <v>0</v>
      </c>
      <c r="I50" s="1">
        <f t="shared" si="0"/>
        <v>0</v>
      </c>
      <c r="J50" s="1">
        <f>IF('Data Form'!L38="R",1,0)</f>
        <v>0</v>
      </c>
      <c r="K50" s="1">
        <f>IF('Data Form'!L38="BR",1,0)</f>
        <v>0</v>
      </c>
      <c r="L50" s="1">
        <f>IF('Data Form'!L38="M",1,0)</f>
        <v>0</v>
      </c>
      <c r="M50" s="1">
        <f>IF('Data Form'!L38="LC",1,0)</f>
        <v>0</v>
      </c>
      <c r="N50" s="1">
        <f>IF('Data Form'!L38="D",1,0)</f>
        <v>0</v>
      </c>
      <c r="O50" s="1">
        <f>IF('Data Form'!L38="EL",1,0)</f>
        <v>0</v>
      </c>
      <c r="P50" s="43">
        <f t="shared" si="1"/>
        <v>0</v>
      </c>
      <c r="Q50">
        <f>IF('Data Form'!L38="",0,1-P50)</f>
        <v>0</v>
      </c>
    </row>
    <row r="51" spans="6:17" ht="12.75">
      <c r="F51" s="44">
        <f>IF('Data Form'!H39="None",1,0)</f>
        <v>0</v>
      </c>
      <c r="G51" s="2">
        <f>IF('Data Form'!I39="",1,0)</f>
        <v>1</v>
      </c>
      <c r="H51" s="2">
        <f>IF('Data Form'!L39="S",1,0)</f>
        <v>0</v>
      </c>
      <c r="I51" s="2">
        <f t="shared" si="0"/>
        <v>0</v>
      </c>
      <c r="J51" s="2">
        <f>IF('Data Form'!L39="R",1,0)</f>
        <v>0</v>
      </c>
      <c r="K51" s="2">
        <f>IF('Data Form'!L39="BR",1,0)</f>
        <v>0</v>
      </c>
      <c r="L51" s="2">
        <f>IF('Data Form'!L39="M",1,0)</f>
        <v>0</v>
      </c>
      <c r="M51" s="2">
        <f>IF('Data Form'!L39="LC",1,0)</f>
        <v>0</v>
      </c>
      <c r="N51" s="2">
        <f>IF('Data Form'!L39="D",1,0)</f>
        <v>0</v>
      </c>
      <c r="O51" s="2">
        <f>IF('Data Form'!L39="EL",1,0)</f>
        <v>0</v>
      </c>
      <c r="P51" s="43">
        <f t="shared" si="1"/>
        <v>0</v>
      </c>
      <c r="Q51">
        <f>IF('Data Form'!L39="",0,1-P51)</f>
        <v>0</v>
      </c>
    </row>
    <row r="54" spans="6:24" ht="12.75">
      <c r="F54" s="45" t="s">
        <v>45</v>
      </c>
      <c r="G54" s="45" t="s">
        <v>45</v>
      </c>
      <c r="H54" s="45" t="s">
        <v>45</v>
      </c>
      <c r="I54" s="45" t="s">
        <v>45</v>
      </c>
      <c r="J54" s="45" t="s">
        <v>45</v>
      </c>
      <c r="K54" s="119" t="s">
        <v>52</v>
      </c>
      <c r="L54" s="119" t="s">
        <v>51</v>
      </c>
      <c r="M54" s="119" t="s">
        <v>53</v>
      </c>
      <c r="N54" s="119" t="s">
        <v>54</v>
      </c>
      <c r="O54" s="119" t="s">
        <v>55</v>
      </c>
      <c r="P54" s="119" t="s">
        <v>56</v>
      </c>
      <c r="Q54" s="119" t="s">
        <v>57</v>
      </c>
      <c r="R54" s="119" t="s">
        <v>58</v>
      </c>
      <c r="S54" s="119" t="s">
        <v>59</v>
      </c>
      <c r="T54" s="119" t="s">
        <v>60</v>
      </c>
      <c r="U54" s="119" t="s">
        <v>65</v>
      </c>
      <c r="V54" s="119" t="s">
        <v>66</v>
      </c>
      <c r="W54" s="119" t="s">
        <v>62</v>
      </c>
      <c r="X54" s="119" t="s">
        <v>61</v>
      </c>
    </row>
    <row r="55" spans="1:24" ht="12.75">
      <c r="A55" t="s">
        <v>42</v>
      </c>
      <c r="F55" s="47" t="s">
        <v>46</v>
      </c>
      <c r="G55" s="47" t="s">
        <v>47</v>
      </c>
      <c r="H55" s="47" t="s">
        <v>48</v>
      </c>
      <c r="I55" s="47" t="s">
        <v>49</v>
      </c>
      <c r="J55" s="47" t="s">
        <v>50</v>
      </c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 ht="12.75">
      <c r="A56" t="s">
        <v>71</v>
      </c>
      <c r="B56" t="s">
        <v>71</v>
      </c>
      <c r="F56" s="46">
        <f>IF('Data Form'!B15="","",VLOOKUP('Data Form'!B15,$A$56:$B$116,2,FALSE))</f>
      </c>
      <c r="G56" s="46">
        <f>IF('Data Form'!C15="","",VLOOKUP('Data Form'!C15,$A$56:$B$116,2,FALSE))</f>
      </c>
      <c r="H56" s="46">
        <f>IF('Data Form'!D15="","",VLOOKUP('Data Form'!D15,$A$56:$B$116,2,FALSE))</f>
      </c>
      <c r="I56" s="46">
        <f>IF('Data Form'!E15="","",VLOOKUP('Data Form'!E15,$A$56:$B$116,2,FALSE))</f>
      </c>
      <c r="J56" s="46">
        <f>IF('Data Form'!F15="","",VLOOKUP('Data Form'!F15,$A$56:$B$116,2,FALSE))</f>
      </c>
      <c r="K56">
        <f>COUNTIF(F56,"stab")</f>
        <v>0</v>
      </c>
      <c r="L56">
        <f>COUNTIF(F56,"woody")</f>
        <v>0</v>
      </c>
      <c r="M56">
        <f>COUNTIF(G56,"stab")</f>
        <v>0</v>
      </c>
      <c r="N56">
        <f>COUNTIF(G56,"woody")</f>
        <v>0</v>
      </c>
      <c r="O56">
        <f>COUNTIF(H56,"stab")</f>
        <v>0</v>
      </c>
      <c r="P56">
        <f>COUNTIF(H56,"woody")</f>
        <v>0</v>
      </c>
      <c r="Q56">
        <f>COUNTIF(I56,"stab")</f>
        <v>0</v>
      </c>
      <c r="R56">
        <f>COUNTIF(I56,"woody")</f>
        <v>0</v>
      </c>
      <c r="S56">
        <f>COUNTIF(J56,"stab")</f>
        <v>0</v>
      </c>
      <c r="T56">
        <f>COUNTIF(J56,"woody")</f>
        <v>0</v>
      </c>
      <c r="U56">
        <f>SUM(K56,M56,O56,Q56,S56)</f>
        <v>0</v>
      </c>
      <c r="V56">
        <f>SUM(L56,N56,P56,R56,T56)</f>
        <v>0</v>
      </c>
      <c r="W56">
        <f>IF(U56&gt;0,1,0)</f>
        <v>0</v>
      </c>
      <c r="X56">
        <f>IF(V56&gt;0,1,0)</f>
        <v>0</v>
      </c>
    </row>
    <row r="57" spans="1:24" ht="12.75">
      <c r="A57" t="s">
        <v>72</v>
      </c>
      <c r="B57" t="s">
        <v>72</v>
      </c>
      <c r="F57" s="46">
        <f>IF('Data Form'!B16="","",VLOOKUP('Data Form'!B16,$A$56:$B$116,2,FALSE))</f>
      </c>
      <c r="G57" s="46">
        <f>IF('Data Form'!C16="","",VLOOKUP('Data Form'!C16,$A$56:$B$116,2,FALSE))</f>
      </c>
      <c r="H57" s="46">
        <f>IF('Data Form'!D16="","",VLOOKUP('Data Form'!D16,$A$56:$B$116,2,FALSE))</f>
      </c>
      <c r="I57" s="46">
        <f>IF('Data Form'!E16="","",VLOOKUP('Data Form'!E16,$A$56:$B$116,2,FALSE))</f>
      </c>
      <c r="J57" s="46">
        <f>IF('Data Form'!F16="","",VLOOKUP('Data Form'!F16,$A$56:$B$116,2,FALSE))</f>
      </c>
      <c r="K57">
        <f aca="true" t="shared" si="2" ref="K57:K105">COUNTIF(F57,"stab")</f>
        <v>0</v>
      </c>
      <c r="L57">
        <f aca="true" t="shared" si="3" ref="L57:L105">COUNTIF(F57,"woody")</f>
        <v>0</v>
      </c>
      <c r="M57">
        <f aca="true" t="shared" si="4" ref="M57:M105">COUNTIF(G57,"stab")</f>
        <v>0</v>
      </c>
      <c r="N57">
        <f aca="true" t="shared" si="5" ref="N57:N105">COUNTIF(G57,"woody")</f>
        <v>0</v>
      </c>
      <c r="O57">
        <f aca="true" t="shared" si="6" ref="O57:O105">COUNTIF(H57,"stab")</f>
        <v>0</v>
      </c>
      <c r="P57">
        <f aca="true" t="shared" si="7" ref="P57:P105">COUNTIF(H57,"woody")</f>
        <v>0</v>
      </c>
      <c r="Q57">
        <f aca="true" t="shared" si="8" ref="Q57:Q105">COUNTIF(I57,"stab")</f>
        <v>0</v>
      </c>
      <c r="R57">
        <f aca="true" t="shared" si="9" ref="R57:R105">COUNTIF(I57,"woody")</f>
        <v>0</v>
      </c>
      <c r="S57">
        <f aca="true" t="shared" si="10" ref="S57:S105">COUNTIF(J57,"stab")</f>
        <v>0</v>
      </c>
      <c r="T57">
        <f aca="true" t="shared" si="11" ref="T57:T105">COUNTIF(J57,"woody")</f>
        <v>0</v>
      </c>
      <c r="U57">
        <f aca="true" t="shared" si="12" ref="U57:U105">SUM(K57,M57,O57,Q57,S57)</f>
        <v>0</v>
      </c>
      <c r="V57">
        <f aca="true" t="shared" si="13" ref="V57:V105">SUM(L57,N57,P57,R57,T57)</f>
        <v>0</v>
      </c>
      <c r="W57">
        <f aca="true" t="shared" si="14" ref="W57:W105">IF(U57&gt;0,1,0)</f>
        <v>0</v>
      </c>
      <c r="X57">
        <f aca="true" t="shared" si="15" ref="X57:X105">IF(V57&gt;0,1,0)</f>
        <v>0</v>
      </c>
    </row>
    <row r="58" spans="1:24" ht="12.75">
      <c r="A58" t="s">
        <v>73</v>
      </c>
      <c r="B58" t="s">
        <v>73</v>
      </c>
      <c r="F58" s="46">
        <f>IF('Data Form'!B17="","",VLOOKUP('Data Form'!B17,$A$56:$B$116,2,FALSE))</f>
      </c>
      <c r="G58" s="46">
        <f>IF('Data Form'!C17="","",VLOOKUP('Data Form'!C17,$A$56:$B$116,2,FALSE))</f>
      </c>
      <c r="H58" s="46">
        <f>IF('Data Form'!D17="","",VLOOKUP('Data Form'!D17,$A$56:$B$116,2,FALSE))</f>
      </c>
      <c r="I58" s="46">
        <f>IF('Data Form'!E17="","",VLOOKUP('Data Form'!E17,$A$56:$B$116,2,FALSE))</f>
      </c>
      <c r="J58" s="46">
        <f>IF('Data Form'!F17="","",VLOOKUP('Data Form'!F17,$A$56:$B$116,2,FALSE))</f>
      </c>
      <c r="K58">
        <f t="shared" si="2"/>
        <v>0</v>
      </c>
      <c r="L58">
        <f t="shared" si="3"/>
        <v>0</v>
      </c>
      <c r="M58">
        <f t="shared" si="4"/>
        <v>0</v>
      </c>
      <c r="N58">
        <f t="shared" si="5"/>
        <v>0</v>
      </c>
      <c r="O58">
        <f t="shared" si="6"/>
        <v>0</v>
      </c>
      <c r="P58">
        <f t="shared" si="7"/>
        <v>0</v>
      </c>
      <c r="Q58">
        <f t="shared" si="8"/>
        <v>0</v>
      </c>
      <c r="R58">
        <f t="shared" si="9"/>
        <v>0</v>
      </c>
      <c r="S58">
        <f t="shared" si="10"/>
        <v>0</v>
      </c>
      <c r="T58">
        <f t="shared" si="11"/>
        <v>0</v>
      </c>
      <c r="U58">
        <f t="shared" si="12"/>
        <v>0</v>
      </c>
      <c r="V58">
        <f t="shared" si="13"/>
        <v>0</v>
      </c>
      <c r="W58">
        <f t="shared" si="14"/>
        <v>0</v>
      </c>
      <c r="X58">
        <f t="shared" si="15"/>
        <v>0</v>
      </c>
    </row>
    <row r="59" spans="1:24" ht="12.75">
      <c r="A59" t="s">
        <v>74</v>
      </c>
      <c r="B59" t="s">
        <v>74</v>
      </c>
      <c r="F59" s="46">
        <f>IF('Data Form'!B18="","",VLOOKUP('Data Form'!B18,$A$56:$B$116,2,FALSE))</f>
      </c>
      <c r="G59" s="46">
        <f>IF('Data Form'!C18="","",VLOOKUP('Data Form'!C18,$A$56:$B$116,2,FALSE))</f>
      </c>
      <c r="H59" s="46">
        <f>IF('Data Form'!D18="","",VLOOKUP('Data Form'!D18,$A$56:$B$116,2,FALSE))</f>
      </c>
      <c r="I59" s="46">
        <f>IF('Data Form'!E18="","",VLOOKUP('Data Form'!E18,$A$56:$B$116,2,FALSE))</f>
      </c>
      <c r="J59" s="46">
        <f>IF('Data Form'!F18="","",VLOOKUP('Data Form'!F18,$A$56:$B$116,2,FALSE))</f>
      </c>
      <c r="K59">
        <f t="shared" si="2"/>
        <v>0</v>
      </c>
      <c r="L59">
        <f t="shared" si="3"/>
        <v>0</v>
      </c>
      <c r="M59">
        <f t="shared" si="4"/>
        <v>0</v>
      </c>
      <c r="N59">
        <f t="shared" si="5"/>
        <v>0</v>
      </c>
      <c r="O59">
        <f t="shared" si="6"/>
        <v>0</v>
      </c>
      <c r="P59">
        <f t="shared" si="7"/>
        <v>0</v>
      </c>
      <c r="Q59">
        <f t="shared" si="8"/>
        <v>0</v>
      </c>
      <c r="R59">
        <f t="shared" si="9"/>
        <v>0</v>
      </c>
      <c r="S59">
        <f t="shared" si="10"/>
        <v>0</v>
      </c>
      <c r="T59">
        <f t="shared" si="11"/>
        <v>0</v>
      </c>
      <c r="U59">
        <f t="shared" si="12"/>
        <v>0</v>
      </c>
      <c r="V59">
        <f t="shared" si="13"/>
        <v>0</v>
      </c>
      <c r="W59">
        <f t="shared" si="14"/>
        <v>0</v>
      </c>
      <c r="X59">
        <f t="shared" si="15"/>
        <v>0</v>
      </c>
    </row>
    <row r="60" spans="1:24" ht="12.75">
      <c r="A60" t="s">
        <v>70</v>
      </c>
      <c r="B60" t="s">
        <v>70</v>
      </c>
      <c r="F60" s="46">
        <f>IF('Data Form'!B19="","",VLOOKUP('Data Form'!B19,$A$56:$B$116,2,FALSE))</f>
      </c>
      <c r="G60" s="46">
        <f>IF('Data Form'!C19="","",VLOOKUP('Data Form'!C19,$A$56:$B$116,2,FALSE))</f>
      </c>
      <c r="H60" s="46">
        <f>IF('Data Form'!D19="","",VLOOKUP('Data Form'!D19,$A$56:$B$116,2,FALSE))</f>
      </c>
      <c r="I60" s="46">
        <f>IF('Data Form'!E19="","",VLOOKUP('Data Form'!E19,$A$56:$B$116,2,FALSE))</f>
      </c>
      <c r="J60" s="46">
        <f>IF('Data Form'!F19="","",VLOOKUP('Data Form'!F19,$A$56:$B$116,2,FALSE))</f>
      </c>
      <c r="K60">
        <f t="shared" si="2"/>
        <v>0</v>
      </c>
      <c r="L60">
        <f t="shared" si="3"/>
        <v>0</v>
      </c>
      <c r="M60">
        <f t="shared" si="4"/>
        <v>0</v>
      </c>
      <c r="N60">
        <f t="shared" si="5"/>
        <v>0</v>
      </c>
      <c r="O60">
        <f t="shared" si="6"/>
        <v>0</v>
      </c>
      <c r="P60">
        <f t="shared" si="7"/>
        <v>0</v>
      </c>
      <c r="Q60">
        <f t="shared" si="8"/>
        <v>0</v>
      </c>
      <c r="R60">
        <f t="shared" si="9"/>
        <v>0</v>
      </c>
      <c r="S60">
        <f t="shared" si="10"/>
        <v>0</v>
      </c>
      <c r="T60">
        <f t="shared" si="11"/>
        <v>0</v>
      </c>
      <c r="U60">
        <f t="shared" si="12"/>
        <v>0</v>
      </c>
      <c r="V60">
        <f t="shared" si="13"/>
        <v>0</v>
      </c>
      <c r="W60">
        <f t="shared" si="14"/>
        <v>0</v>
      </c>
      <c r="X60">
        <f t="shared" si="15"/>
        <v>0</v>
      </c>
    </row>
    <row r="61" spans="1:24" ht="12.75">
      <c r="A61" t="s">
        <v>75</v>
      </c>
      <c r="B61" t="s">
        <v>75</v>
      </c>
      <c r="F61" s="46">
        <f>IF('Data Form'!B20="","",VLOOKUP('Data Form'!B20,$A$56:$B$116,2,FALSE))</f>
      </c>
      <c r="G61" s="46">
        <f>IF('Data Form'!C20="","",VLOOKUP('Data Form'!C20,$A$56:$B$116,2,FALSE))</f>
      </c>
      <c r="H61" s="46">
        <f>IF('Data Form'!D20="","",VLOOKUP('Data Form'!D20,$A$56:$B$116,2,FALSE))</f>
      </c>
      <c r="I61" s="46">
        <f>IF('Data Form'!E20="","",VLOOKUP('Data Form'!E20,$A$56:$B$116,2,FALSE))</f>
      </c>
      <c r="J61" s="46">
        <f>IF('Data Form'!F20="","",VLOOKUP('Data Form'!F20,$A$56:$B$116,2,FALSE))</f>
      </c>
      <c r="K61">
        <f t="shared" si="2"/>
        <v>0</v>
      </c>
      <c r="L61">
        <f t="shared" si="3"/>
        <v>0</v>
      </c>
      <c r="M61">
        <f t="shared" si="4"/>
        <v>0</v>
      </c>
      <c r="N61">
        <f t="shared" si="5"/>
        <v>0</v>
      </c>
      <c r="O61">
        <f t="shared" si="6"/>
        <v>0</v>
      </c>
      <c r="P61">
        <f t="shared" si="7"/>
        <v>0</v>
      </c>
      <c r="Q61">
        <f t="shared" si="8"/>
        <v>0</v>
      </c>
      <c r="R61">
        <f t="shared" si="9"/>
        <v>0</v>
      </c>
      <c r="S61">
        <f t="shared" si="10"/>
        <v>0</v>
      </c>
      <c r="T61">
        <f t="shared" si="11"/>
        <v>0</v>
      </c>
      <c r="U61">
        <f t="shared" si="12"/>
        <v>0</v>
      </c>
      <c r="V61">
        <f t="shared" si="13"/>
        <v>0</v>
      </c>
      <c r="W61">
        <f t="shared" si="14"/>
        <v>0</v>
      </c>
      <c r="X61">
        <f t="shared" si="15"/>
        <v>0</v>
      </c>
    </row>
    <row r="62" spans="1:24" ht="12.75">
      <c r="A62" t="s">
        <v>76</v>
      </c>
      <c r="B62" t="s">
        <v>76</v>
      </c>
      <c r="F62" s="46">
        <f>IF('Data Form'!B21="","",VLOOKUP('Data Form'!B21,$A$56:$B$116,2,FALSE))</f>
      </c>
      <c r="G62" s="46">
        <f>IF('Data Form'!C21="","",VLOOKUP('Data Form'!C21,$A$56:$B$116,2,FALSE))</f>
      </c>
      <c r="H62" s="46">
        <f>IF('Data Form'!D21="","",VLOOKUP('Data Form'!D21,$A$56:$B$116,2,FALSE))</f>
      </c>
      <c r="I62" s="46">
        <f>IF('Data Form'!E21="","",VLOOKUP('Data Form'!E21,$A$56:$B$116,2,FALSE))</f>
      </c>
      <c r="J62" s="46">
        <f>IF('Data Form'!F21="","",VLOOKUP('Data Form'!F21,$A$56:$B$116,2,FALSE))</f>
      </c>
      <c r="K62">
        <f t="shared" si="2"/>
        <v>0</v>
      </c>
      <c r="L62">
        <f t="shared" si="3"/>
        <v>0</v>
      </c>
      <c r="M62">
        <f t="shared" si="4"/>
        <v>0</v>
      </c>
      <c r="N62">
        <f t="shared" si="5"/>
        <v>0</v>
      </c>
      <c r="O62">
        <f t="shared" si="6"/>
        <v>0</v>
      </c>
      <c r="P62">
        <f t="shared" si="7"/>
        <v>0</v>
      </c>
      <c r="Q62">
        <f t="shared" si="8"/>
        <v>0</v>
      </c>
      <c r="R62">
        <f t="shared" si="9"/>
        <v>0</v>
      </c>
      <c r="S62">
        <f t="shared" si="10"/>
        <v>0</v>
      </c>
      <c r="T62">
        <f t="shared" si="11"/>
        <v>0</v>
      </c>
      <c r="U62">
        <f t="shared" si="12"/>
        <v>0</v>
      </c>
      <c r="V62">
        <f t="shared" si="13"/>
        <v>0</v>
      </c>
      <c r="W62">
        <f t="shared" si="14"/>
        <v>0</v>
      </c>
      <c r="X62">
        <f t="shared" si="15"/>
        <v>0</v>
      </c>
    </row>
    <row r="63" spans="1:24" ht="12.75">
      <c r="A63" t="s">
        <v>69</v>
      </c>
      <c r="B63" t="s">
        <v>69</v>
      </c>
      <c r="F63" s="46">
        <f>IF('Data Form'!B22="","",VLOOKUP('Data Form'!B22,$A$56:$B$116,2,FALSE))</f>
      </c>
      <c r="G63" s="46">
        <f>IF('Data Form'!C22="","",VLOOKUP('Data Form'!C22,$A$56:$B$116,2,FALSE))</f>
      </c>
      <c r="H63" s="46">
        <f>IF('Data Form'!D22="","",VLOOKUP('Data Form'!D22,$A$56:$B$116,2,FALSE))</f>
      </c>
      <c r="I63" s="46">
        <f>IF('Data Form'!E22="","",VLOOKUP('Data Form'!E22,$A$56:$B$116,2,FALSE))</f>
      </c>
      <c r="J63" s="46">
        <f>IF('Data Form'!F22="","",VLOOKUP('Data Form'!F22,$A$56:$B$116,2,FALSE))</f>
      </c>
      <c r="K63">
        <f t="shared" si="2"/>
        <v>0</v>
      </c>
      <c r="L63">
        <f t="shared" si="3"/>
        <v>0</v>
      </c>
      <c r="M63">
        <f t="shared" si="4"/>
        <v>0</v>
      </c>
      <c r="N63">
        <f t="shared" si="5"/>
        <v>0</v>
      </c>
      <c r="O63">
        <f t="shared" si="6"/>
        <v>0</v>
      </c>
      <c r="P63">
        <f t="shared" si="7"/>
        <v>0</v>
      </c>
      <c r="Q63">
        <f t="shared" si="8"/>
        <v>0</v>
      </c>
      <c r="R63">
        <f t="shared" si="9"/>
        <v>0</v>
      </c>
      <c r="S63">
        <f t="shared" si="10"/>
        <v>0</v>
      </c>
      <c r="T63">
        <f t="shared" si="11"/>
        <v>0</v>
      </c>
      <c r="U63">
        <f t="shared" si="12"/>
        <v>0</v>
      </c>
      <c r="V63">
        <f t="shared" si="13"/>
        <v>0</v>
      </c>
      <c r="W63">
        <f t="shared" si="14"/>
        <v>0</v>
      </c>
      <c r="X63">
        <f t="shared" si="15"/>
        <v>0</v>
      </c>
    </row>
    <row r="64" spans="1:24" ht="12.75">
      <c r="A64" t="s">
        <v>77</v>
      </c>
      <c r="B64" t="s">
        <v>77</v>
      </c>
      <c r="F64" s="46">
        <f>IF('Data Form'!B23="","",VLOOKUP('Data Form'!B23,$A$56:$B$116,2,FALSE))</f>
      </c>
      <c r="G64" s="46">
        <f>IF('Data Form'!C23="","",VLOOKUP('Data Form'!C23,$A$56:$B$116,2,FALSE))</f>
      </c>
      <c r="H64" s="46">
        <f>IF('Data Form'!D23="","",VLOOKUP('Data Form'!D23,$A$56:$B$116,2,FALSE))</f>
      </c>
      <c r="I64" s="46">
        <f>IF('Data Form'!E23="","",VLOOKUP('Data Form'!E23,$A$56:$B$116,2,FALSE))</f>
      </c>
      <c r="J64" s="46">
        <f>IF('Data Form'!F23="","",VLOOKUP('Data Form'!F23,$A$56:$B$116,2,FALSE))</f>
      </c>
      <c r="K64">
        <f t="shared" si="2"/>
        <v>0</v>
      </c>
      <c r="L64">
        <f t="shared" si="3"/>
        <v>0</v>
      </c>
      <c r="M64">
        <f t="shared" si="4"/>
        <v>0</v>
      </c>
      <c r="N64">
        <f t="shared" si="5"/>
        <v>0</v>
      </c>
      <c r="O64">
        <f t="shared" si="6"/>
        <v>0</v>
      </c>
      <c r="P64">
        <f t="shared" si="7"/>
        <v>0</v>
      </c>
      <c r="Q64">
        <f t="shared" si="8"/>
        <v>0</v>
      </c>
      <c r="R64">
        <f t="shared" si="9"/>
        <v>0</v>
      </c>
      <c r="S64">
        <f t="shared" si="10"/>
        <v>0</v>
      </c>
      <c r="T64">
        <f t="shared" si="11"/>
        <v>0</v>
      </c>
      <c r="U64">
        <f t="shared" si="12"/>
        <v>0</v>
      </c>
      <c r="V64">
        <f t="shared" si="13"/>
        <v>0</v>
      </c>
      <c r="W64">
        <f t="shared" si="14"/>
        <v>0</v>
      </c>
      <c r="X64">
        <f t="shared" si="15"/>
        <v>0</v>
      </c>
    </row>
    <row r="65" spans="1:24" ht="12.75">
      <c r="A65">
        <f>'Data Form'!B52</f>
        <v>0</v>
      </c>
      <c r="B65" t="s">
        <v>43</v>
      </c>
      <c r="F65" s="46">
        <f>IF('Data Form'!B24="","",VLOOKUP('Data Form'!B24,$A$56:$B$116,2,FALSE))</f>
      </c>
      <c r="G65" s="46">
        <f>IF('Data Form'!C24="","",VLOOKUP('Data Form'!C24,$A$56:$B$116,2,FALSE))</f>
      </c>
      <c r="H65" s="46">
        <f>IF('Data Form'!D24="","",VLOOKUP('Data Form'!D24,$A$56:$B$116,2,FALSE))</f>
      </c>
      <c r="I65" s="46">
        <f>IF('Data Form'!E24="","",VLOOKUP('Data Form'!E24,$A$56:$B$116,2,FALSE))</f>
      </c>
      <c r="J65" s="46">
        <f>IF('Data Form'!F24="","",VLOOKUP('Data Form'!F24,$A$56:$B$116,2,FALSE))</f>
      </c>
      <c r="K65">
        <f t="shared" si="2"/>
        <v>0</v>
      </c>
      <c r="L65">
        <f t="shared" si="3"/>
        <v>0</v>
      </c>
      <c r="M65">
        <f t="shared" si="4"/>
        <v>0</v>
      </c>
      <c r="N65">
        <f t="shared" si="5"/>
        <v>0</v>
      </c>
      <c r="O65">
        <f t="shared" si="6"/>
        <v>0</v>
      </c>
      <c r="P65">
        <f t="shared" si="7"/>
        <v>0</v>
      </c>
      <c r="Q65">
        <f t="shared" si="8"/>
        <v>0</v>
      </c>
      <c r="R65">
        <f t="shared" si="9"/>
        <v>0</v>
      </c>
      <c r="S65">
        <f t="shared" si="10"/>
        <v>0</v>
      </c>
      <c r="T65">
        <f t="shared" si="11"/>
        <v>0</v>
      </c>
      <c r="U65">
        <f t="shared" si="12"/>
        <v>0</v>
      </c>
      <c r="V65">
        <f t="shared" si="13"/>
        <v>0</v>
      </c>
      <c r="W65">
        <f t="shared" si="14"/>
        <v>0</v>
      </c>
      <c r="X65">
        <f t="shared" si="15"/>
        <v>0</v>
      </c>
    </row>
    <row r="66" spans="1:24" ht="12.75">
      <c r="A66">
        <f>'Data Form'!B53</f>
        <v>0</v>
      </c>
      <c r="B66" t="s">
        <v>43</v>
      </c>
      <c r="F66" s="46">
        <f>IF('Data Form'!B25="","",VLOOKUP('Data Form'!B25,$A$56:$B$116,2,FALSE))</f>
      </c>
      <c r="G66" s="46">
        <f>IF('Data Form'!C25="","",VLOOKUP('Data Form'!C25,$A$56:$B$116,2,FALSE))</f>
      </c>
      <c r="H66" s="46">
        <f>IF('Data Form'!D25="","",VLOOKUP('Data Form'!D25,$A$56:$B$116,2,FALSE))</f>
      </c>
      <c r="I66" s="46">
        <f>IF('Data Form'!E25="","",VLOOKUP('Data Form'!E25,$A$56:$B$116,2,FALSE))</f>
      </c>
      <c r="J66" s="46">
        <f>IF('Data Form'!F25="","",VLOOKUP('Data Form'!F25,$A$56:$B$116,2,FALSE))</f>
      </c>
      <c r="K66">
        <f t="shared" si="2"/>
        <v>0</v>
      </c>
      <c r="L66">
        <f t="shared" si="3"/>
        <v>0</v>
      </c>
      <c r="M66">
        <f t="shared" si="4"/>
        <v>0</v>
      </c>
      <c r="N66">
        <f t="shared" si="5"/>
        <v>0</v>
      </c>
      <c r="O66">
        <f t="shared" si="6"/>
        <v>0</v>
      </c>
      <c r="P66">
        <f t="shared" si="7"/>
        <v>0</v>
      </c>
      <c r="Q66">
        <f t="shared" si="8"/>
        <v>0</v>
      </c>
      <c r="R66">
        <f t="shared" si="9"/>
        <v>0</v>
      </c>
      <c r="S66">
        <f t="shared" si="10"/>
        <v>0</v>
      </c>
      <c r="T66">
        <f t="shared" si="11"/>
        <v>0</v>
      </c>
      <c r="U66">
        <f t="shared" si="12"/>
        <v>0</v>
      </c>
      <c r="V66">
        <f t="shared" si="13"/>
        <v>0</v>
      </c>
      <c r="W66">
        <f t="shared" si="14"/>
        <v>0</v>
      </c>
      <c r="X66">
        <f t="shared" si="15"/>
        <v>0</v>
      </c>
    </row>
    <row r="67" spans="1:24" ht="12.75">
      <c r="A67">
        <f>'Data Form'!B54</f>
        <v>0</v>
      </c>
      <c r="B67" t="s">
        <v>43</v>
      </c>
      <c r="F67" s="46">
        <f>IF('Data Form'!B26="","",VLOOKUP('Data Form'!B26,$A$56:$B$116,2,FALSE))</f>
      </c>
      <c r="G67" s="46">
        <f>IF('Data Form'!C26="","",VLOOKUP('Data Form'!C26,$A$56:$B$116,2,FALSE))</f>
      </c>
      <c r="H67" s="46">
        <f>IF('Data Form'!D26="","",VLOOKUP('Data Form'!D26,$A$56:$B$116,2,FALSE))</f>
      </c>
      <c r="I67" s="46">
        <f>IF('Data Form'!E26="","",VLOOKUP('Data Form'!E26,$A$56:$B$116,2,FALSE))</f>
      </c>
      <c r="J67" s="46">
        <f>IF('Data Form'!F26="","",VLOOKUP('Data Form'!F26,$A$56:$B$116,2,FALSE))</f>
      </c>
      <c r="K67">
        <f t="shared" si="2"/>
        <v>0</v>
      </c>
      <c r="L67">
        <f t="shared" si="3"/>
        <v>0</v>
      </c>
      <c r="M67">
        <f t="shared" si="4"/>
        <v>0</v>
      </c>
      <c r="N67">
        <f t="shared" si="5"/>
        <v>0</v>
      </c>
      <c r="O67">
        <f t="shared" si="6"/>
        <v>0</v>
      </c>
      <c r="P67">
        <f t="shared" si="7"/>
        <v>0</v>
      </c>
      <c r="Q67">
        <f t="shared" si="8"/>
        <v>0</v>
      </c>
      <c r="R67">
        <f t="shared" si="9"/>
        <v>0</v>
      </c>
      <c r="S67">
        <f t="shared" si="10"/>
        <v>0</v>
      </c>
      <c r="T67">
        <f t="shared" si="11"/>
        <v>0</v>
      </c>
      <c r="U67">
        <f t="shared" si="12"/>
        <v>0</v>
      </c>
      <c r="V67">
        <f t="shared" si="13"/>
        <v>0</v>
      </c>
      <c r="W67">
        <f t="shared" si="14"/>
        <v>0</v>
      </c>
      <c r="X67">
        <f t="shared" si="15"/>
        <v>0</v>
      </c>
    </row>
    <row r="68" spans="1:24" ht="12.75">
      <c r="A68">
        <f>'Data Form'!B55</f>
        <v>0</v>
      </c>
      <c r="B68" t="s">
        <v>43</v>
      </c>
      <c r="F68" s="46">
        <f>IF('Data Form'!B27="","",VLOOKUP('Data Form'!B27,$A$56:$B$116,2,FALSE))</f>
      </c>
      <c r="G68" s="46">
        <f>IF('Data Form'!C27="","",VLOOKUP('Data Form'!C27,$A$56:$B$116,2,FALSE))</f>
      </c>
      <c r="H68" s="46">
        <f>IF('Data Form'!D27="","",VLOOKUP('Data Form'!D27,$A$56:$B$116,2,FALSE))</f>
      </c>
      <c r="I68" s="46">
        <f>IF('Data Form'!E27="","",VLOOKUP('Data Form'!E27,$A$56:$B$116,2,FALSE))</f>
      </c>
      <c r="J68" s="46">
        <f>IF('Data Form'!F27="","",VLOOKUP('Data Form'!F27,$A$56:$B$116,2,FALSE))</f>
      </c>
      <c r="K68">
        <f t="shared" si="2"/>
        <v>0</v>
      </c>
      <c r="L68">
        <f t="shared" si="3"/>
        <v>0</v>
      </c>
      <c r="M68">
        <f t="shared" si="4"/>
        <v>0</v>
      </c>
      <c r="N68">
        <f t="shared" si="5"/>
        <v>0</v>
      </c>
      <c r="O68">
        <f t="shared" si="6"/>
        <v>0</v>
      </c>
      <c r="P68">
        <f t="shared" si="7"/>
        <v>0</v>
      </c>
      <c r="Q68">
        <f t="shared" si="8"/>
        <v>0</v>
      </c>
      <c r="R68">
        <f t="shared" si="9"/>
        <v>0</v>
      </c>
      <c r="S68">
        <f t="shared" si="10"/>
        <v>0</v>
      </c>
      <c r="T68">
        <f t="shared" si="11"/>
        <v>0</v>
      </c>
      <c r="U68">
        <f t="shared" si="12"/>
        <v>0</v>
      </c>
      <c r="V68">
        <f t="shared" si="13"/>
        <v>0</v>
      </c>
      <c r="W68">
        <f t="shared" si="14"/>
        <v>0</v>
      </c>
      <c r="X68">
        <f t="shared" si="15"/>
        <v>0</v>
      </c>
    </row>
    <row r="69" spans="1:24" ht="12.75">
      <c r="A69">
        <f>'Data Form'!B56</f>
        <v>0</v>
      </c>
      <c r="B69" t="s">
        <v>43</v>
      </c>
      <c r="F69" s="46">
        <f>IF('Data Form'!B28="","",VLOOKUP('Data Form'!B28,$A$56:$B$116,2,FALSE))</f>
      </c>
      <c r="G69" s="46">
        <f>IF('Data Form'!C28="","",VLOOKUP('Data Form'!C28,$A$56:$B$116,2,FALSE))</f>
      </c>
      <c r="H69" s="46">
        <f>IF('Data Form'!D28="","",VLOOKUP('Data Form'!D28,$A$56:$B$116,2,FALSE))</f>
      </c>
      <c r="I69" s="46">
        <f>IF('Data Form'!E28="","",VLOOKUP('Data Form'!E28,$A$56:$B$116,2,FALSE))</f>
      </c>
      <c r="J69" s="46">
        <f>IF('Data Form'!F28="","",VLOOKUP('Data Form'!F28,$A$56:$B$116,2,FALSE))</f>
      </c>
      <c r="K69">
        <f t="shared" si="2"/>
        <v>0</v>
      </c>
      <c r="L69">
        <f t="shared" si="3"/>
        <v>0</v>
      </c>
      <c r="M69">
        <f t="shared" si="4"/>
        <v>0</v>
      </c>
      <c r="N69">
        <f t="shared" si="5"/>
        <v>0</v>
      </c>
      <c r="O69">
        <f t="shared" si="6"/>
        <v>0</v>
      </c>
      <c r="P69">
        <f t="shared" si="7"/>
        <v>0</v>
      </c>
      <c r="Q69">
        <f t="shared" si="8"/>
        <v>0</v>
      </c>
      <c r="R69">
        <f t="shared" si="9"/>
        <v>0</v>
      </c>
      <c r="S69">
        <f t="shared" si="10"/>
        <v>0</v>
      </c>
      <c r="T69">
        <f t="shared" si="11"/>
        <v>0</v>
      </c>
      <c r="U69">
        <f t="shared" si="12"/>
        <v>0</v>
      </c>
      <c r="V69">
        <f t="shared" si="13"/>
        <v>0</v>
      </c>
      <c r="W69">
        <f t="shared" si="14"/>
        <v>0</v>
      </c>
      <c r="X69">
        <f t="shared" si="15"/>
        <v>0</v>
      </c>
    </row>
    <row r="70" spans="1:24" ht="12.75">
      <c r="A70">
        <f>'Data Form'!B57</f>
        <v>0</v>
      </c>
      <c r="B70" t="s">
        <v>43</v>
      </c>
      <c r="F70" s="46">
        <f>IF('Data Form'!B29="","",VLOOKUP('Data Form'!B29,$A$56:$B$116,2,FALSE))</f>
      </c>
      <c r="G70" s="46">
        <f>IF('Data Form'!C29="","",VLOOKUP('Data Form'!C29,$A$56:$B$116,2,FALSE))</f>
      </c>
      <c r="H70" s="46">
        <f>IF('Data Form'!D29="","",VLOOKUP('Data Form'!D29,$A$56:$B$116,2,FALSE))</f>
      </c>
      <c r="I70" s="46">
        <f>IF('Data Form'!E29="","",VLOOKUP('Data Form'!E29,$A$56:$B$116,2,FALSE))</f>
      </c>
      <c r="J70" s="46">
        <f>IF('Data Form'!F29="","",VLOOKUP('Data Form'!F29,$A$56:$B$116,2,FALSE))</f>
      </c>
      <c r="K70">
        <f t="shared" si="2"/>
        <v>0</v>
      </c>
      <c r="L70">
        <f t="shared" si="3"/>
        <v>0</v>
      </c>
      <c r="M70">
        <f t="shared" si="4"/>
        <v>0</v>
      </c>
      <c r="N70">
        <f t="shared" si="5"/>
        <v>0</v>
      </c>
      <c r="O70">
        <f t="shared" si="6"/>
        <v>0</v>
      </c>
      <c r="P70">
        <f t="shared" si="7"/>
        <v>0</v>
      </c>
      <c r="Q70">
        <f t="shared" si="8"/>
        <v>0</v>
      </c>
      <c r="R70">
        <f t="shared" si="9"/>
        <v>0</v>
      </c>
      <c r="S70">
        <f t="shared" si="10"/>
        <v>0</v>
      </c>
      <c r="T70">
        <f t="shared" si="11"/>
        <v>0</v>
      </c>
      <c r="U70">
        <f t="shared" si="12"/>
        <v>0</v>
      </c>
      <c r="V70">
        <f t="shared" si="13"/>
        <v>0</v>
      </c>
      <c r="W70">
        <f t="shared" si="14"/>
        <v>0</v>
      </c>
      <c r="X70">
        <f t="shared" si="15"/>
        <v>0</v>
      </c>
    </row>
    <row r="71" spans="1:24" ht="12.75">
      <c r="A71">
        <f>'Data Form'!B58</f>
        <v>0</v>
      </c>
      <c r="B71" t="s">
        <v>43</v>
      </c>
      <c r="F71" s="46">
        <f>IF('Data Form'!B30="","",VLOOKUP('Data Form'!B30,$A$56:$B$116,2,FALSE))</f>
      </c>
      <c r="G71" s="46">
        <f>IF('Data Form'!C30="","",VLOOKUP('Data Form'!C30,$A$56:$B$116,2,FALSE))</f>
      </c>
      <c r="H71" s="46">
        <f>IF('Data Form'!D30="","",VLOOKUP('Data Form'!D30,$A$56:$B$116,2,FALSE))</f>
      </c>
      <c r="I71" s="46">
        <f>IF('Data Form'!E30="","",VLOOKUP('Data Form'!E30,$A$56:$B$116,2,FALSE))</f>
      </c>
      <c r="J71" s="46">
        <f>IF('Data Form'!F30="","",VLOOKUP('Data Form'!F30,$A$56:$B$116,2,FALSE))</f>
      </c>
      <c r="K71">
        <f t="shared" si="2"/>
        <v>0</v>
      </c>
      <c r="L71">
        <f t="shared" si="3"/>
        <v>0</v>
      </c>
      <c r="M71">
        <f t="shared" si="4"/>
        <v>0</v>
      </c>
      <c r="N71">
        <f t="shared" si="5"/>
        <v>0</v>
      </c>
      <c r="O71">
        <f t="shared" si="6"/>
        <v>0</v>
      </c>
      <c r="P71">
        <f t="shared" si="7"/>
        <v>0</v>
      </c>
      <c r="Q71">
        <f t="shared" si="8"/>
        <v>0</v>
      </c>
      <c r="R71">
        <f t="shared" si="9"/>
        <v>0</v>
      </c>
      <c r="S71">
        <f t="shared" si="10"/>
        <v>0</v>
      </c>
      <c r="T71">
        <f t="shared" si="11"/>
        <v>0</v>
      </c>
      <c r="U71">
        <f t="shared" si="12"/>
        <v>0</v>
      </c>
      <c r="V71">
        <f t="shared" si="13"/>
        <v>0</v>
      </c>
      <c r="W71">
        <f t="shared" si="14"/>
        <v>0</v>
      </c>
      <c r="X71">
        <f t="shared" si="15"/>
        <v>0</v>
      </c>
    </row>
    <row r="72" spans="1:24" ht="12.75">
      <c r="A72">
        <f>'Data Form'!B59</f>
        <v>0</v>
      </c>
      <c r="B72" t="s">
        <v>43</v>
      </c>
      <c r="F72" s="46">
        <f>IF('Data Form'!B31="","",VLOOKUP('Data Form'!B31,$A$56:$B$116,2,FALSE))</f>
      </c>
      <c r="G72" s="46">
        <f>IF('Data Form'!C31="","",VLOOKUP('Data Form'!C31,$A$56:$B$116,2,FALSE))</f>
      </c>
      <c r="H72" s="46">
        <f>IF('Data Form'!D31="","",VLOOKUP('Data Form'!D31,$A$56:$B$116,2,FALSE))</f>
      </c>
      <c r="I72" s="46">
        <f>IF('Data Form'!E31="","",VLOOKUP('Data Form'!E31,$A$56:$B$116,2,FALSE))</f>
      </c>
      <c r="J72" s="46">
        <f>IF('Data Form'!F31="","",VLOOKUP('Data Form'!F31,$A$56:$B$116,2,FALSE))</f>
      </c>
      <c r="K72">
        <f t="shared" si="2"/>
        <v>0</v>
      </c>
      <c r="L72">
        <f t="shared" si="3"/>
        <v>0</v>
      </c>
      <c r="M72">
        <f t="shared" si="4"/>
        <v>0</v>
      </c>
      <c r="N72">
        <f t="shared" si="5"/>
        <v>0</v>
      </c>
      <c r="O72">
        <f t="shared" si="6"/>
        <v>0</v>
      </c>
      <c r="P72">
        <f t="shared" si="7"/>
        <v>0</v>
      </c>
      <c r="Q72">
        <f t="shared" si="8"/>
        <v>0</v>
      </c>
      <c r="R72">
        <f t="shared" si="9"/>
        <v>0</v>
      </c>
      <c r="S72">
        <f t="shared" si="10"/>
        <v>0</v>
      </c>
      <c r="T72">
        <f t="shared" si="11"/>
        <v>0</v>
      </c>
      <c r="U72">
        <f t="shared" si="12"/>
        <v>0</v>
      </c>
      <c r="V72">
        <f t="shared" si="13"/>
        <v>0</v>
      </c>
      <c r="W72">
        <f t="shared" si="14"/>
        <v>0</v>
      </c>
      <c r="X72">
        <f t="shared" si="15"/>
        <v>0</v>
      </c>
    </row>
    <row r="73" spans="1:24" ht="12.75">
      <c r="A73">
        <f>'Data Form'!B60</f>
        <v>0</v>
      </c>
      <c r="B73" t="s">
        <v>43</v>
      </c>
      <c r="F73" s="46">
        <f>IF('Data Form'!B32="","",VLOOKUP('Data Form'!B32,$A$56:$B$116,2,FALSE))</f>
      </c>
      <c r="G73" s="46">
        <f>IF('Data Form'!C32="","",VLOOKUP('Data Form'!C32,$A$56:$B$116,2,FALSE))</f>
      </c>
      <c r="H73" s="46">
        <f>IF('Data Form'!D32="","",VLOOKUP('Data Form'!D32,$A$56:$B$116,2,FALSE))</f>
      </c>
      <c r="I73" s="46">
        <f>IF('Data Form'!E32="","",VLOOKUP('Data Form'!E32,$A$56:$B$116,2,FALSE))</f>
      </c>
      <c r="J73" s="46">
        <f>IF('Data Form'!F32="","",VLOOKUP('Data Form'!F32,$A$56:$B$116,2,FALSE))</f>
      </c>
      <c r="K73">
        <f t="shared" si="2"/>
        <v>0</v>
      </c>
      <c r="L73">
        <f t="shared" si="3"/>
        <v>0</v>
      </c>
      <c r="M73">
        <f t="shared" si="4"/>
        <v>0</v>
      </c>
      <c r="N73">
        <f t="shared" si="5"/>
        <v>0</v>
      </c>
      <c r="O73">
        <f t="shared" si="6"/>
        <v>0</v>
      </c>
      <c r="P73">
        <f t="shared" si="7"/>
        <v>0</v>
      </c>
      <c r="Q73">
        <f t="shared" si="8"/>
        <v>0</v>
      </c>
      <c r="R73">
        <f t="shared" si="9"/>
        <v>0</v>
      </c>
      <c r="S73">
        <f t="shared" si="10"/>
        <v>0</v>
      </c>
      <c r="T73">
        <f t="shared" si="11"/>
        <v>0</v>
      </c>
      <c r="U73">
        <f t="shared" si="12"/>
        <v>0</v>
      </c>
      <c r="V73">
        <f t="shared" si="13"/>
        <v>0</v>
      </c>
      <c r="W73">
        <f t="shared" si="14"/>
        <v>0</v>
      </c>
      <c r="X73">
        <f t="shared" si="15"/>
        <v>0</v>
      </c>
    </row>
    <row r="74" spans="1:24" ht="12.75">
      <c r="A74">
        <f>'Data Form'!B61</f>
        <v>0</v>
      </c>
      <c r="B74" t="s">
        <v>43</v>
      </c>
      <c r="F74" s="46">
        <f>IF('Data Form'!B33="","",VLOOKUP('Data Form'!B33,$A$56:$B$116,2,FALSE))</f>
      </c>
      <c r="G74" s="46">
        <f>IF('Data Form'!C33="","",VLOOKUP('Data Form'!C33,$A$56:$B$116,2,FALSE))</f>
      </c>
      <c r="H74" s="46">
        <f>IF('Data Form'!D33="","",VLOOKUP('Data Form'!D33,$A$56:$B$116,2,FALSE))</f>
      </c>
      <c r="I74" s="46">
        <f>IF('Data Form'!E33="","",VLOOKUP('Data Form'!E33,$A$56:$B$116,2,FALSE))</f>
      </c>
      <c r="J74" s="46">
        <f>IF('Data Form'!F33="","",VLOOKUP('Data Form'!F33,$A$56:$B$116,2,FALSE))</f>
      </c>
      <c r="K74">
        <f t="shared" si="2"/>
        <v>0</v>
      </c>
      <c r="L74">
        <f t="shared" si="3"/>
        <v>0</v>
      </c>
      <c r="M74">
        <f t="shared" si="4"/>
        <v>0</v>
      </c>
      <c r="N74">
        <f t="shared" si="5"/>
        <v>0</v>
      </c>
      <c r="O74">
        <f t="shared" si="6"/>
        <v>0</v>
      </c>
      <c r="P74">
        <f t="shared" si="7"/>
        <v>0</v>
      </c>
      <c r="Q74">
        <f t="shared" si="8"/>
        <v>0</v>
      </c>
      <c r="R74">
        <f t="shared" si="9"/>
        <v>0</v>
      </c>
      <c r="S74">
        <f t="shared" si="10"/>
        <v>0</v>
      </c>
      <c r="T74">
        <f t="shared" si="11"/>
        <v>0</v>
      </c>
      <c r="U74">
        <f t="shared" si="12"/>
        <v>0</v>
      </c>
      <c r="V74">
        <f t="shared" si="13"/>
        <v>0</v>
      </c>
      <c r="W74">
        <f t="shared" si="14"/>
        <v>0</v>
      </c>
      <c r="X74">
        <f t="shared" si="15"/>
        <v>0</v>
      </c>
    </row>
    <row r="75" spans="1:24" ht="12.75">
      <c r="A75">
        <f>'Data Form'!B62</f>
        <v>0</v>
      </c>
      <c r="B75" t="s">
        <v>43</v>
      </c>
      <c r="F75" s="46">
        <f>IF('Data Form'!B34="","",VLOOKUP('Data Form'!B34,$A$56:$B$116,2,FALSE))</f>
      </c>
      <c r="G75" s="46">
        <f>IF('Data Form'!C34="","",VLOOKUP('Data Form'!C34,$A$56:$B$116,2,FALSE))</f>
      </c>
      <c r="H75" s="46">
        <f>IF('Data Form'!D34="","",VLOOKUP('Data Form'!D34,$A$56:$B$116,2,FALSE))</f>
      </c>
      <c r="I75" s="46">
        <f>IF('Data Form'!E34="","",VLOOKUP('Data Form'!E34,$A$56:$B$116,2,FALSE))</f>
      </c>
      <c r="J75" s="46">
        <f>IF('Data Form'!F34="","",VLOOKUP('Data Form'!F34,$A$56:$B$116,2,FALSE))</f>
      </c>
      <c r="K75">
        <f t="shared" si="2"/>
        <v>0</v>
      </c>
      <c r="L75">
        <f t="shared" si="3"/>
        <v>0</v>
      </c>
      <c r="M75">
        <f t="shared" si="4"/>
        <v>0</v>
      </c>
      <c r="N75">
        <f t="shared" si="5"/>
        <v>0</v>
      </c>
      <c r="O75">
        <f t="shared" si="6"/>
        <v>0</v>
      </c>
      <c r="P75">
        <f t="shared" si="7"/>
        <v>0</v>
      </c>
      <c r="Q75">
        <f t="shared" si="8"/>
        <v>0</v>
      </c>
      <c r="R75">
        <f t="shared" si="9"/>
        <v>0</v>
      </c>
      <c r="S75">
        <f t="shared" si="10"/>
        <v>0</v>
      </c>
      <c r="T75">
        <f t="shared" si="11"/>
        <v>0</v>
      </c>
      <c r="U75">
        <f t="shared" si="12"/>
        <v>0</v>
      </c>
      <c r="V75">
        <f t="shared" si="13"/>
        <v>0</v>
      </c>
      <c r="W75">
        <f t="shared" si="14"/>
        <v>0</v>
      </c>
      <c r="X75">
        <f t="shared" si="15"/>
        <v>0</v>
      </c>
    </row>
    <row r="76" spans="1:24" ht="12.75">
      <c r="A76">
        <f>'Data Form'!B63</f>
        <v>0</v>
      </c>
      <c r="B76" t="s">
        <v>43</v>
      </c>
      <c r="F76" s="46">
        <f>IF('Data Form'!B35="","",VLOOKUP('Data Form'!B35,$A$56:$B$116,2,FALSE))</f>
      </c>
      <c r="G76" s="46">
        <f>IF('Data Form'!C35="","",VLOOKUP('Data Form'!C35,$A$56:$B$116,2,FALSE))</f>
      </c>
      <c r="H76" s="46">
        <f>IF('Data Form'!D35="","",VLOOKUP('Data Form'!D35,$A$56:$B$116,2,FALSE))</f>
      </c>
      <c r="I76" s="46">
        <f>IF('Data Form'!E35="","",VLOOKUP('Data Form'!E35,$A$56:$B$116,2,FALSE))</f>
      </c>
      <c r="J76" s="46">
        <f>IF('Data Form'!F35="","",VLOOKUP('Data Form'!F35,$A$56:$B$116,2,FALSE))</f>
      </c>
      <c r="K76">
        <f t="shared" si="2"/>
        <v>0</v>
      </c>
      <c r="L76">
        <f t="shared" si="3"/>
        <v>0</v>
      </c>
      <c r="M76">
        <f t="shared" si="4"/>
        <v>0</v>
      </c>
      <c r="N76">
        <f t="shared" si="5"/>
        <v>0</v>
      </c>
      <c r="O76">
        <f t="shared" si="6"/>
        <v>0</v>
      </c>
      <c r="P76">
        <f t="shared" si="7"/>
        <v>0</v>
      </c>
      <c r="Q76">
        <f t="shared" si="8"/>
        <v>0</v>
      </c>
      <c r="R76">
        <f t="shared" si="9"/>
        <v>0</v>
      </c>
      <c r="S76">
        <f t="shared" si="10"/>
        <v>0</v>
      </c>
      <c r="T76">
        <f t="shared" si="11"/>
        <v>0</v>
      </c>
      <c r="U76">
        <f t="shared" si="12"/>
        <v>0</v>
      </c>
      <c r="V76">
        <f t="shared" si="13"/>
        <v>0</v>
      </c>
      <c r="W76">
        <f t="shared" si="14"/>
        <v>0</v>
      </c>
      <c r="X76">
        <f t="shared" si="15"/>
        <v>0</v>
      </c>
    </row>
    <row r="77" spans="1:24" ht="12.75">
      <c r="A77">
        <f>'Data Form'!B64</f>
        <v>0</v>
      </c>
      <c r="B77" t="s">
        <v>43</v>
      </c>
      <c r="F77" s="46">
        <f>IF('Data Form'!B36="","",VLOOKUP('Data Form'!B36,$A$56:$B$116,2,FALSE))</f>
      </c>
      <c r="G77" s="46">
        <f>IF('Data Form'!C36="","",VLOOKUP('Data Form'!C36,$A$56:$B$116,2,FALSE))</f>
      </c>
      <c r="H77" s="46">
        <f>IF('Data Form'!D36="","",VLOOKUP('Data Form'!D36,$A$56:$B$116,2,FALSE))</f>
      </c>
      <c r="I77" s="46">
        <f>IF('Data Form'!E36="","",VLOOKUP('Data Form'!E36,$A$56:$B$116,2,FALSE))</f>
      </c>
      <c r="J77" s="46">
        <f>IF('Data Form'!F36="","",VLOOKUP('Data Form'!F36,$A$56:$B$116,2,FALSE))</f>
      </c>
      <c r="K77">
        <f t="shared" si="2"/>
        <v>0</v>
      </c>
      <c r="L77">
        <f t="shared" si="3"/>
        <v>0</v>
      </c>
      <c r="M77">
        <f t="shared" si="4"/>
        <v>0</v>
      </c>
      <c r="N77">
        <f t="shared" si="5"/>
        <v>0</v>
      </c>
      <c r="O77">
        <f t="shared" si="6"/>
        <v>0</v>
      </c>
      <c r="P77">
        <f t="shared" si="7"/>
        <v>0</v>
      </c>
      <c r="Q77">
        <f t="shared" si="8"/>
        <v>0</v>
      </c>
      <c r="R77">
        <f t="shared" si="9"/>
        <v>0</v>
      </c>
      <c r="S77">
        <f t="shared" si="10"/>
        <v>0</v>
      </c>
      <c r="T77">
        <f t="shared" si="11"/>
        <v>0</v>
      </c>
      <c r="U77">
        <f t="shared" si="12"/>
        <v>0</v>
      </c>
      <c r="V77">
        <f t="shared" si="13"/>
        <v>0</v>
      </c>
      <c r="W77">
        <f t="shared" si="14"/>
        <v>0</v>
      </c>
      <c r="X77">
        <f t="shared" si="15"/>
        <v>0</v>
      </c>
    </row>
    <row r="78" spans="1:24" ht="12.75">
      <c r="A78">
        <f>'Data Form'!B65</f>
        <v>0</v>
      </c>
      <c r="B78" t="s">
        <v>43</v>
      </c>
      <c r="F78" s="46">
        <f>IF('Data Form'!B37="","",VLOOKUP('Data Form'!B37,$A$56:$B$116,2,FALSE))</f>
      </c>
      <c r="G78" s="46">
        <f>IF('Data Form'!C37="","",VLOOKUP('Data Form'!C37,$A$56:$B$116,2,FALSE))</f>
      </c>
      <c r="H78" s="46">
        <f>IF('Data Form'!D37="","",VLOOKUP('Data Form'!D37,$A$56:$B$116,2,FALSE))</f>
      </c>
      <c r="I78" s="46">
        <f>IF('Data Form'!E37="","",VLOOKUP('Data Form'!E37,$A$56:$B$116,2,FALSE))</f>
      </c>
      <c r="J78" s="46">
        <f>IF('Data Form'!F37="","",VLOOKUP('Data Form'!F37,$A$56:$B$116,2,FALSE))</f>
      </c>
      <c r="K78">
        <f t="shared" si="2"/>
        <v>0</v>
      </c>
      <c r="L78">
        <f t="shared" si="3"/>
        <v>0</v>
      </c>
      <c r="M78">
        <f t="shared" si="4"/>
        <v>0</v>
      </c>
      <c r="N78">
        <f t="shared" si="5"/>
        <v>0</v>
      </c>
      <c r="O78">
        <f t="shared" si="6"/>
        <v>0</v>
      </c>
      <c r="P78">
        <f t="shared" si="7"/>
        <v>0</v>
      </c>
      <c r="Q78">
        <f t="shared" si="8"/>
        <v>0</v>
      </c>
      <c r="R78">
        <f t="shared" si="9"/>
        <v>0</v>
      </c>
      <c r="S78">
        <f t="shared" si="10"/>
        <v>0</v>
      </c>
      <c r="T78">
        <f t="shared" si="11"/>
        <v>0</v>
      </c>
      <c r="U78">
        <f t="shared" si="12"/>
        <v>0</v>
      </c>
      <c r="V78">
        <f t="shared" si="13"/>
        <v>0</v>
      </c>
      <c r="W78">
        <f t="shared" si="14"/>
        <v>0</v>
      </c>
      <c r="X78">
        <f t="shared" si="15"/>
        <v>0</v>
      </c>
    </row>
    <row r="79" spans="1:24" ht="12.75">
      <c r="A79">
        <f>'Data Form'!B66</f>
        <v>0</v>
      </c>
      <c r="B79" t="s">
        <v>43</v>
      </c>
      <c r="F79" s="46">
        <f>IF('Data Form'!B38="","",VLOOKUP('Data Form'!B38,$A$56:$B$116,2,FALSE))</f>
      </c>
      <c r="G79" s="46">
        <f>IF('Data Form'!C38="","",VLOOKUP('Data Form'!C38,$A$56:$B$116,2,FALSE))</f>
      </c>
      <c r="H79" s="46">
        <f>IF('Data Form'!D38="","",VLOOKUP('Data Form'!D38,$A$56:$B$116,2,FALSE))</f>
      </c>
      <c r="I79" s="46">
        <f>IF('Data Form'!E38="","",VLOOKUP('Data Form'!E38,$A$56:$B$116,2,FALSE))</f>
      </c>
      <c r="J79" s="46">
        <f>IF('Data Form'!F38="","",VLOOKUP('Data Form'!F38,$A$56:$B$116,2,FALSE))</f>
      </c>
      <c r="K79">
        <f t="shared" si="2"/>
        <v>0</v>
      </c>
      <c r="L79">
        <f t="shared" si="3"/>
        <v>0</v>
      </c>
      <c r="M79">
        <f t="shared" si="4"/>
        <v>0</v>
      </c>
      <c r="N79">
        <f t="shared" si="5"/>
        <v>0</v>
      </c>
      <c r="O79">
        <f t="shared" si="6"/>
        <v>0</v>
      </c>
      <c r="P79">
        <f t="shared" si="7"/>
        <v>0</v>
      </c>
      <c r="Q79">
        <f t="shared" si="8"/>
        <v>0</v>
      </c>
      <c r="R79">
        <f t="shared" si="9"/>
        <v>0</v>
      </c>
      <c r="S79">
        <f t="shared" si="10"/>
        <v>0</v>
      </c>
      <c r="T79">
        <f t="shared" si="11"/>
        <v>0</v>
      </c>
      <c r="U79">
        <f t="shared" si="12"/>
        <v>0</v>
      </c>
      <c r="V79">
        <f t="shared" si="13"/>
        <v>0</v>
      </c>
      <c r="W79">
        <f t="shared" si="14"/>
        <v>0</v>
      </c>
      <c r="X79">
        <f t="shared" si="15"/>
        <v>0</v>
      </c>
    </row>
    <row r="80" spans="1:24" ht="12.75">
      <c r="A80">
        <f>'Data Form'!B67</f>
        <v>0</v>
      </c>
      <c r="B80" t="s">
        <v>43</v>
      </c>
      <c r="F80" s="46">
        <f>IF('Data Form'!B39="","",VLOOKUP('Data Form'!B39,$A$56:$B$116,2,FALSE))</f>
      </c>
      <c r="G80" s="46">
        <f>IF('Data Form'!C39="","",VLOOKUP('Data Form'!C39,$A$56:$B$116,2,FALSE))</f>
      </c>
      <c r="H80" s="46">
        <f>IF('Data Form'!D39="","",VLOOKUP('Data Form'!D39,$A$56:$B$116,2,FALSE))</f>
      </c>
      <c r="I80" s="46">
        <f>IF('Data Form'!E39="","",VLOOKUP('Data Form'!E39,$A$56:$B$116,2,FALSE))</f>
      </c>
      <c r="J80" s="46">
        <f>IF('Data Form'!F39="","",VLOOKUP('Data Form'!F39,$A$56:$B$116,2,FALSE))</f>
      </c>
      <c r="K80">
        <f t="shared" si="2"/>
        <v>0</v>
      </c>
      <c r="L80">
        <f t="shared" si="3"/>
        <v>0</v>
      </c>
      <c r="M80">
        <f t="shared" si="4"/>
        <v>0</v>
      </c>
      <c r="N80">
        <f t="shared" si="5"/>
        <v>0</v>
      </c>
      <c r="O80">
        <f t="shared" si="6"/>
        <v>0</v>
      </c>
      <c r="P80">
        <f t="shared" si="7"/>
        <v>0</v>
      </c>
      <c r="Q80">
        <f t="shared" si="8"/>
        <v>0</v>
      </c>
      <c r="R80">
        <f t="shared" si="9"/>
        <v>0</v>
      </c>
      <c r="S80">
        <f t="shared" si="10"/>
        <v>0</v>
      </c>
      <c r="T80">
        <f t="shared" si="11"/>
        <v>0</v>
      </c>
      <c r="U80">
        <f t="shared" si="12"/>
        <v>0</v>
      </c>
      <c r="V80">
        <f t="shared" si="13"/>
        <v>0</v>
      </c>
      <c r="W80">
        <f t="shared" si="14"/>
        <v>0</v>
      </c>
      <c r="X80">
        <f t="shared" si="15"/>
        <v>0</v>
      </c>
    </row>
    <row r="81" spans="1:24" ht="12.75">
      <c r="A81">
        <f>'Data Form'!B68</f>
        <v>0</v>
      </c>
      <c r="B81" t="s">
        <v>43</v>
      </c>
      <c r="F81" s="45">
        <f>IF('Data Form'!H15="","",VLOOKUP('Data Form'!H15,$A$56:$B$116,2,FALSE))</f>
      </c>
      <c r="G81" s="3">
        <f>IF('Data Form'!I15="","",VLOOKUP('Data Form'!I15,$A$56:$B$116,2,FALSE))</f>
      </c>
      <c r="H81" s="40">
        <f>IF('Data Form'!J15="","",VLOOKUP('Data Form'!J15,$A$56:$B$116,2,FALSE))</f>
      </c>
      <c r="I81" s="40">
        <f>IF('Data Form'!K15="","",VLOOKUP('Data Form'!K15,$A$56:$B$116,2,FALSE))</f>
      </c>
      <c r="J81" s="45">
        <f>IF('Data Form'!L15="","",VLOOKUP('Data Form'!L15,$A$56:$B$116,2,FALSE))</f>
      </c>
      <c r="K81">
        <f t="shared" si="2"/>
        <v>0</v>
      </c>
      <c r="L81">
        <f t="shared" si="3"/>
        <v>0</v>
      </c>
      <c r="M81">
        <f t="shared" si="4"/>
        <v>0</v>
      </c>
      <c r="N81">
        <f t="shared" si="5"/>
        <v>0</v>
      </c>
      <c r="O81">
        <f t="shared" si="6"/>
        <v>0</v>
      </c>
      <c r="P81">
        <f t="shared" si="7"/>
        <v>0</v>
      </c>
      <c r="Q81">
        <f t="shared" si="8"/>
        <v>0</v>
      </c>
      <c r="R81">
        <f t="shared" si="9"/>
        <v>0</v>
      </c>
      <c r="S81">
        <f t="shared" si="10"/>
        <v>0</v>
      </c>
      <c r="T81">
        <f t="shared" si="11"/>
        <v>0</v>
      </c>
      <c r="U81">
        <f t="shared" si="12"/>
        <v>0</v>
      </c>
      <c r="V81">
        <f t="shared" si="13"/>
        <v>0</v>
      </c>
      <c r="W81">
        <f t="shared" si="14"/>
        <v>0</v>
      </c>
      <c r="X81">
        <f t="shared" si="15"/>
        <v>0</v>
      </c>
    </row>
    <row r="82" spans="1:24" ht="12.75">
      <c r="A82">
        <f>'Data Form'!B69</f>
        <v>0</v>
      </c>
      <c r="B82" t="s">
        <v>43</v>
      </c>
      <c r="F82" s="46">
        <f>IF('Data Form'!H16="","",VLOOKUP('Data Form'!H16,$A$56:$B$116,2,FALSE))</f>
      </c>
      <c r="G82" s="1">
        <f>IF('Data Form'!I16="","",VLOOKUP('Data Form'!I16,$A$56:$B$116,2,FALSE))</f>
      </c>
      <c r="H82" s="42">
        <f>IF('Data Form'!J16="","",VLOOKUP('Data Form'!J16,$A$56:$B$116,2,FALSE))</f>
      </c>
      <c r="I82" s="42">
        <f>IF('Data Form'!K16="","",VLOOKUP('Data Form'!K16,$A$56:$B$116,2,FALSE))</f>
      </c>
      <c r="J82" s="46">
        <f>IF('Data Form'!L16="","",VLOOKUP('Data Form'!L16,$A$56:$B$116,2,FALSE))</f>
      </c>
      <c r="K82">
        <f t="shared" si="2"/>
        <v>0</v>
      </c>
      <c r="L82">
        <f t="shared" si="3"/>
        <v>0</v>
      </c>
      <c r="M82">
        <f t="shared" si="4"/>
        <v>0</v>
      </c>
      <c r="N82">
        <f t="shared" si="5"/>
        <v>0</v>
      </c>
      <c r="O82">
        <f t="shared" si="6"/>
        <v>0</v>
      </c>
      <c r="P82">
        <f t="shared" si="7"/>
        <v>0</v>
      </c>
      <c r="Q82">
        <f t="shared" si="8"/>
        <v>0</v>
      </c>
      <c r="R82">
        <f t="shared" si="9"/>
        <v>0</v>
      </c>
      <c r="S82">
        <f t="shared" si="10"/>
        <v>0</v>
      </c>
      <c r="T82">
        <f t="shared" si="11"/>
        <v>0</v>
      </c>
      <c r="U82">
        <f t="shared" si="12"/>
        <v>0</v>
      </c>
      <c r="V82">
        <f t="shared" si="13"/>
        <v>0</v>
      </c>
      <c r="W82">
        <f t="shared" si="14"/>
        <v>0</v>
      </c>
      <c r="X82">
        <f t="shared" si="15"/>
        <v>0</v>
      </c>
    </row>
    <row r="83" spans="1:24" ht="12.75">
      <c r="A83">
        <f>'Data Form'!B70</f>
        <v>0</v>
      </c>
      <c r="B83" t="s">
        <v>43</v>
      </c>
      <c r="F83" s="46">
        <f>IF('Data Form'!H17="","",VLOOKUP('Data Form'!H17,$A$56:$B$116,2,FALSE))</f>
      </c>
      <c r="G83" s="1">
        <f>IF('Data Form'!I17="","",VLOOKUP('Data Form'!I17,$A$56:$B$116,2,FALSE))</f>
      </c>
      <c r="H83" s="42">
        <f>IF('Data Form'!J17="","",VLOOKUP('Data Form'!J17,$A$56:$B$116,2,FALSE))</f>
      </c>
      <c r="I83" s="42">
        <f>IF('Data Form'!K17="","",VLOOKUP('Data Form'!K17,$A$56:$B$116,2,FALSE))</f>
      </c>
      <c r="J83" s="46">
        <f>IF('Data Form'!L17="","",VLOOKUP('Data Form'!L17,$A$56:$B$116,2,FALSE))</f>
      </c>
      <c r="K83">
        <f t="shared" si="2"/>
        <v>0</v>
      </c>
      <c r="L83">
        <f t="shared" si="3"/>
        <v>0</v>
      </c>
      <c r="M83">
        <f t="shared" si="4"/>
        <v>0</v>
      </c>
      <c r="N83">
        <f t="shared" si="5"/>
        <v>0</v>
      </c>
      <c r="O83">
        <f t="shared" si="6"/>
        <v>0</v>
      </c>
      <c r="P83">
        <f t="shared" si="7"/>
        <v>0</v>
      </c>
      <c r="Q83">
        <f t="shared" si="8"/>
        <v>0</v>
      </c>
      <c r="R83">
        <f t="shared" si="9"/>
        <v>0</v>
      </c>
      <c r="S83">
        <f t="shared" si="10"/>
        <v>0</v>
      </c>
      <c r="T83">
        <f t="shared" si="11"/>
        <v>0</v>
      </c>
      <c r="U83">
        <f t="shared" si="12"/>
        <v>0</v>
      </c>
      <c r="V83">
        <f t="shared" si="13"/>
        <v>0</v>
      </c>
      <c r="W83">
        <f t="shared" si="14"/>
        <v>0</v>
      </c>
      <c r="X83">
        <f t="shared" si="15"/>
        <v>0</v>
      </c>
    </row>
    <row r="84" spans="1:24" ht="12.75">
      <c r="A84">
        <f>'Data Form'!B71</f>
        <v>0</v>
      </c>
      <c r="B84" t="s">
        <v>43</v>
      </c>
      <c r="F84" s="46">
        <f>IF('Data Form'!H18="","",VLOOKUP('Data Form'!H18,$A$56:$B$116,2,FALSE))</f>
      </c>
      <c r="G84" s="1">
        <f>IF('Data Form'!I18="","",VLOOKUP('Data Form'!I18,$A$56:$B$116,2,FALSE))</f>
      </c>
      <c r="H84" s="42">
        <f>IF('Data Form'!J18="","",VLOOKUP('Data Form'!J18,$A$56:$B$116,2,FALSE))</f>
      </c>
      <c r="I84" s="42">
        <f>IF('Data Form'!K18="","",VLOOKUP('Data Form'!K18,$A$56:$B$116,2,FALSE))</f>
      </c>
      <c r="J84" s="46">
        <f>IF('Data Form'!L18="","",VLOOKUP('Data Form'!L18,$A$56:$B$116,2,FALSE))</f>
      </c>
      <c r="K84">
        <f t="shared" si="2"/>
        <v>0</v>
      </c>
      <c r="L84">
        <f t="shared" si="3"/>
        <v>0</v>
      </c>
      <c r="M84">
        <f t="shared" si="4"/>
        <v>0</v>
      </c>
      <c r="N84">
        <f t="shared" si="5"/>
        <v>0</v>
      </c>
      <c r="O84">
        <f t="shared" si="6"/>
        <v>0</v>
      </c>
      <c r="P84">
        <f t="shared" si="7"/>
        <v>0</v>
      </c>
      <c r="Q84">
        <f t="shared" si="8"/>
        <v>0</v>
      </c>
      <c r="R84">
        <f t="shared" si="9"/>
        <v>0</v>
      </c>
      <c r="S84">
        <f t="shared" si="10"/>
        <v>0</v>
      </c>
      <c r="T84">
        <f t="shared" si="11"/>
        <v>0</v>
      </c>
      <c r="U84">
        <f t="shared" si="12"/>
        <v>0</v>
      </c>
      <c r="V84">
        <f t="shared" si="13"/>
        <v>0</v>
      </c>
      <c r="W84">
        <f t="shared" si="14"/>
        <v>0</v>
      </c>
      <c r="X84">
        <f t="shared" si="15"/>
        <v>0</v>
      </c>
    </row>
    <row r="85" spans="1:24" ht="12.75">
      <c r="A85">
        <f>'Data Form'!B72</f>
        <v>0</v>
      </c>
      <c r="B85" t="s">
        <v>43</v>
      </c>
      <c r="F85" s="46">
        <f>IF('Data Form'!H19="","",VLOOKUP('Data Form'!H19,$A$56:$B$116,2,FALSE))</f>
      </c>
      <c r="G85" s="1">
        <f>IF('Data Form'!I19="","",VLOOKUP('Data Form'!I19,$A$56:$B$116,2,FALSE))</f>
      </c>
      <c r="H85" s="42">
        <f>IF('Data Form'!J19="","",VLOOKUP('Data Form'!J19,$A$56:$B$116,2,FALSE))</f>
      </c>
      <c r="I85" s="42">
        <f>IF('Data Form'!K19="","",VLOOKUP('Data Form'!K19,$A$56:$B$116,2,FALSE))</f>
      </c>
      <c r="J85" s="46">
        <f>IF('Data Form'!L19="","",VLOOKUP('Data Form'!L19,$A$56:$B$116,2,FALSE))</f>
      </c>
      <c r="K85">
        <f t="shared" si="2"/>
        <v>0</v>
      </c>
      <c r="L85">
        <f t="shared" si="3"/>
        <v>0</v>
      </c>
      <c r="M85">
        <f t="shared" si="4"/>
        <v>0</v>
      </c>
      <c r="N85">
        <f t="shared" si="5"/>
        <v>0</v>
      </c>
      <c r="O85">
        <f t="shared" si="6"/>
        <v>0</v>
      </c>
      <c r="P85">
        <f t="shared" si="7"/>
        <v>0</v>
      </c>
      <c r="Q85">
        <f t="shared" si="8"/>
        <v>0</v>
      </c>
      <c r="R85">
        <f t="shared" si="9"/>
        <v>0</v>
      </c>
      <c r="S85">
        <f t="shared" si="10"/>
        <v>0</v>
      </c>
      <c r="T85">
        <f t="shared" si="11"/>
        <v>0</v>
      </c>
      <c r="U85">
        <f t="shared" si="12"/>
        <v>0</v>
      </c>
      <c r="V85">
        <f t="shared" si="13"/>
        <v>0</v>
      </c>
      <c r="W85">
        <f t="shared" si="14"/>
        <v>0</v>
      </c>
      <c r="X85">
        <f t="shared" si="15"/>
        <v>0</v>
      </c>
    </row>
    <row r="86" spans="1:24" ht="12.75">
      <c r="A86">
        <f>'Data Form'!B73</f>
        <v>0</v>
      </c>
      <c r="B86" t="s">
        <v>43</v>
      </c>
      <c r="F86" s="46">
        <f>IF('Data Form'!H20="","",VLOOKUP('Data Form'!H20,$A$56:$B$116,2,FALSE))</f>
      </c>
      <c r="G86" s="1">
        <f>IF('Data Form'!I20="","",VLOOKUP('Data Form'!I20,$A$56:$B$116,2,FALSE))</f>
      </c>
      <c r="H86" s="42">
        <f>IF('Data Form'!J20="","",VLOOKUP('Data Form'!J20,$A$56:$B$116,2,FALSE))</f>
      </c>
      <c r="I86" s="42">
        <f>IF('Data Form'!K20="","",VLOOKUP('Data Form'!K20,$A$56:$B$116,2,FALSE))</f>
      </c>
      <c r="J86" s="46">
        <f>IF('Data Form'!L20="","",VLOOKUP('Data Form'!L20,$A$56:$B$116,2,FALSE))</f>
      </c>
      <c r="K86">
        <f t="shared" si="2"/>
        <v>0</v>
      </c>
      <c r="L86">
        <f t="shared" si="3"/>
        <v>0</v>
      </c>
      <c r="M86">
        <f t="shared" si="4"/>
        <v>0</v>
      </c>
      <c r="N86">
        <f t="shared" si="5"/>
        <v>0</v>
      </c>
      <c r="O86">
        <f t="shared" si="6"/>
        <v>0</v>
      </c>
      <c r="P86">
        <f t="shared" si="7"/>
        <v>0</v>
      </c>
      <c r="Q86">
        <f t="shared" si="8"/>
        <v>0</v>
      </c>
      <c r="R86">
        <f t="shared" si="9"/>
        <v>0</v>
      </c>
      <c r="S86">
        <f t="shared" si="10"/>
        <v>0</v>
      </c>
      <c r="T86">
        <f t="shared" si="11"/>
        <v>0</v>
      </c>
      <c r="U86">
        <f t="shared" si="12"/>
        <v>0</v>
      </c>
      <c r="V86">
        <f t="shared" si="13"/>
        <v>0</v>
      </c>
      <c r="W86">
        <f t="shared" si="14"/>
        <v>0</v>
      </c>
      <c r="X86">
        <f t="shared" si="15"/>
        <v>0</v>
      </c>
    </row>
    <row r="87" spans="1:24" ht="12.75">
      <c r="A87">
        <f>'Data Form'!B74</f>
        <v>0</v>
      </c>
      <c r="B87" t="s">
        <v>43</v>
      </c>
      <c r="F87" s="46">
        <f>IF('Data Form'!H21="","",VLOOKUP('Data Form'!H21,$A$56:$B$116,2,FALSE))</f>
      </c>
      <c r="G87" s="1">
        <f>IF('Data Form'!I21="","",VLOOKUP('Data Form'!I21,$A$56:$B$116,2,FALSE))</f>
      </c>
      <c r="H87" s="42">
        <f>IF('Data Form'!J21="","",VLOOKUP('Data Form'!J21,$A$56:$B$116,2,FALSE))</f>
      </c>
      <c r="I87" s="42">
        <f>IF('Data Form'!K21="","",VLOOKUP('Data Form'!K21,$A$56:$B$116,2,FALSE))</f>
      </c>
      <c r="J87" s="46">
        <f>IF('Data Form'!L21="","",VLOOKUP('Data Form'!L21,$A$56:$B$116,2,FALSE))</f>
      </c>
      <c r="K87">
        <f t="shared" si="2"/>
        <v>0</v>
      </c>
      <c r="L87">
        <f t="shared" si="3"/>
        <v>0</v>
      </c>
      <c r="M87">
        <f t="shared" si="4"/>
        <v>0</v>
      </c>
      <c r="N87">
        <f t="shared" si="5"/>
        <v>0</v>
      </c>
      <c r="O87">
        <f t="shared" si="6"/>
        <v>0</v>
      </c>
      <c r="P87">
        <f t="shared" si="7"/>
        <v>0</v>
      </c>
      <c r="Q87">
        <f t="shared" si="8"/>
        <v>0</v>
      </c>
      <c r="R87">
        <f t="shared" si="9"/>
        <v>0</v>
      </c>
      <c r="S87">
        <f t="shared" si="10"/>
        <v>0</v>
      </c>
      <c r="T87">
        <f t="shared" si="11"/>
        <v>0</v>
      </c>
      <c r="U87">
        <f t="shared" si="12"/>
        <v>0</v>
      </c>
      <c r="V87">
        <f t="shared" si="13"/>
        <v>0</v>
      </c>
      <c r="W87">
        <f t="shared" si="14"/>
        <v>0</v>
      </c>
      <c r="X87">
        <f t="shared" si="15"/>
        <v>0</v>
      </c>
    </row>
    <row r="88" spans="1:24" ht="12.75">
      <c r="A88">
        <f>'Data Form'!B75</f>
        <v>0</v>
      </c>
      <c r="B88" t="s">
        <v>43</v>
      </c>
      <c r="F88" s="46">
        <f>IF('Data Form'!H22="","",VLOOKUP('Data Form'!H22,$A$56:$B$116,2,FALSE))</f>
      </c>
      <c r="G88" s="1">
        <f>IF('Data Form'!I22="","",VLOOKUP('Data Form'!I22,$A$56:$B$116,2,FALSE))</f>
      </c>
      <c r="H88" s="42">
        <f>IF('Data Form'!J22="","",VLOOKUP('Data Form'!J22,$A$56:$B$116,2,FALSE))</f>
      </c>
      <c r="I88" s="42">
        <f>IF('Data Form'!K22="","",VLOOKUP('Data Form'!K22,$A$56:$B$116,2,FALSE))</f>
      </c>
      <c r="J88" s="46">
        <f>IF('Data Form'!L22="","",VLOOKUP('Data Form'!L22,$A$56:$B$116,2,FALSE))</f>
      </c>
      <c r="K88">
        <f t="shared" si="2"/>
        <v>0</v>
      </c>
      <c r="L88">
        <f t="shared" si="3"/>
        <v>0</v>
      </c>
      <c r="M88">
        <f t="shared" si="4"/>
        <v>0</v>
      </c>
      <c r="N88">
        <f t="shared" si="5"/>
        <v>0</v>
      </c>
      <c r="O88">
        <f t="shared" si="6"/>
        <v>0</v>
      </c>
      <c r="P88">
        <f t="shared" si="7"/>
        <v>0</v>
      </c>
      <c r="Q88">
        <f t="shared" si="8"/>
        <v>0</v>
      </c>
      <c r="R88">
        <f t="shared" si="9"/>
        <v>0</v>
      </c>
      <c r="S88">
        <f t="shared" si="10"/>
        <v>0</v>
      </c>
      <c r="T88">
        <f t="shared" si="11"/>
        <v>0</v>
      </c>
      <c r="U88">
        <f t="shared" si="12"/>
        <v>0</v>
      </c>
      <c r="V88">
        <f t="shared" si="13"/>
        <v>0</v>
      </c>
      <c r="W88">
        <f t="shared" si="14"/>
        <v>0</v>
      </c>
      <c r="X88">
        <f t="shared" si="15"/>
        <v>0</v>
      </c>
    </row>
    <row r="89" spans="1:24" ht="12.75">
      <c r="A89">
        <f>'Data Form'!B76</f>
        <v>0</v>
      </c>
      <c r="B89" t="s">
        <v>43</v>
      </c>
      <c r="F89" s="46">
        <f>IF('Data Form'!H23="","",VLOOKUP('Data Form'!H23,$A$56:$B$116,2,FALSE))</f>
      </c>
      <c r="G89" s="1">
        <f>IF('Data Form'!I23="","",VLOOKUP('Data Form'!I23,$A$56:$B$116,2,FALSE))</f>
      </c>
      <c r="H89" s="42">
        <f>IF('Data Form'!J23="","",VLOOKUP('Data Form'!J23,$A$56:$B$116,2,FALSE))</f>
      </c>
      <c r="I89" s="42">
        <f>IF('Data Form'!K23="","",VLOOKUP('Data Form'!K23,$A$56:$B$116,2,FALSE))</f>
      </c>
      <c r="J89" s="46">
        <f>IF('Data Form'!L23="","",VLOOKUP('Data Form'!L23,$A$56:$B$116,2,FALSE))</f>
      </c>
      <c r="K89">
        <f t="shared" si="2"/>
        <v>0</v>
      </c>
      <c r="L89">
        <f t="shared" si="3"/>
        <v>0</v>
      </c>
      <c r="M89">
        <f t="shared" si="4"/>
        <v>0</v>
      </c>
      <c r="N89">
        <f t="shared" si="5"/>
        <v>0</v>
      </c>
      <c r="O89">
        <f t="shared" si="6"/>
        <v>0</v>
      </c>
      <c r="P89">
        <f t="shared" si="7"/>
        <v>0</v>
      </c>
      <c r="Q89">
        <f t="shared" si="8"/>
        <v>0</v>
      </c>
      <c r="R89">
        <f t="shared" si="9"/>
        <v>0</v>
      </c>
      <c r="S89">
        <f t="shared" si="10"/>
        <v>0</v>
      </c>
      <c r="T89">
        <f t="shared" si="11"/>
        <v>0</v>
      </c>
      <c r="U89">
        <f t="shared" si="12"/>
        <v>0</v>
      </c>
      <c r="V89">
        <f t="shared" si="13"/>
        <v>0</v>
      </c>
      <c r="W89">
        <f t="shared" si="14"/>
        <v>0</v>
      </c>
      <c r="X89">
        <f t="shared" si="15"/>
        <v>0</v>
      </c>
    </row>
    <row r="90" spans="1:24" ht="12.75">
      <c r="A90">
        <f>'Data Form'!B77</f>
        <v>0</v>
      </c>
      <c r="B90" t="s">
        <v>43</v>
      </c>
      <c r="F90" s="46">
        <f>IF('Data Form'!H24="","",VLOOKUP('Data Form'!H24,$A$56:$B$116,2,FALSE))</f>
      </c>
      <c r="G90" s="1">
        <f>IF('Data Form'!I24="","",VLOOKUP('Data Form'!I24,$A$56:$B$116,2,FALSE))</f>
      </c>
      <c r="H90" s="42">
        <f>IF('Data Form'!J24="","",VLOOKUP('Data Form'!J24,$A$56:$B$116,2,FALSE))</f>
      </c>
      <c r="I90" s="42">
        <f>IF('Data Form'!K24="","",VLOOKUP('Data Form'!K24,$A$56:$B$116,2,FALSE))</f>
      </c>
      <c r="J90" s="46">
        <f>IF('Data Form'!L24="","",VLOOKUP('Data Form'!L24,$A$56:$B$116,2,FALSE))</f>
      </c>
      <c r="K90">
        <f t="shared" si="2"/>
        <v>0</v>
      </c>
      <c r="L90">
        <f t="shared" si="3"/>
        <v>0</v>
      </c>
      <c r="M90">
        <f t="shared" si="4"/>
        <v>0</v>
      </c>
      <c r="N90">
        <f t="shared" si="5"/>
        <v>0</v>
      </c>
      <c r="O90">
        <f t="shared" si="6"/>
        <v>0</v>
      </c>
      <c r="P90">
        <f t="shared" si="7"/>
        <v>0</v>
      </c>
      <c r="Q90">
        <f t="shared" si="8"/>
        <v>0</v>
      </c>
      <c r="R90">
        <f t="shared" si="9"/>
        <v>0</v>
      </c>
      <c r="S90">
        <f t="shared" si="10"/>
        <v>0</v>
      </c>
      <c r="T90">
        <f t="shared" si="11"/>
        <v>0</v>
      </c>
      <c r="U90">
        <f t="shared" si="12"/>
        <v>0</v>
      </c>
      <c r="V90">
        <f t="shared" si="13"/>
        <v>0</v>
      </c>
      <c r="W90">
        <f t="shared" si="14"/>
        <v>0</v>
      </c>
      <c r="X90">
        <f t="shared" si="15"/>
        <v>0</v>
      </c>
    </row>
    <row r="91" spans="1:24" ht="12.75">
      <c r="A91">
        <f>'Data Form'!E52</f>
        <v>0</v>
      </c>
      <c r="B91" t="s">
        <v>44</v>
      </c>
      <c r="F91" s="46">
        <f>IF('Data Form'!H25="","",VLOOKUP('Data Form'!H25,$A$56:$B$116,2,FALSE))</f>
      </c>
      <c r="G91" s="1">
        <f>IF('Data Form'!I25="","",VLOOKUP('Data Form'!I25,$A$56:$B$116,2,FALSE))</f>
      </c>
      <c r="H91" s="42">
        <f>IF('Data Form'!J25="","",VLOOKUP('Data Form'!J25,$A$56:$B$116,2,FALSE))</f>
      </c>
      <c r="I91" s="42">
        <f>IF('Data Form'!K25="","",VLOOKUP('Data Form'!K25,$A$56:$B$116,2,FALSE))</f>
      </c>
      <c r="J91" s="46">
        <f>IF('Data Form'!L25="","",VLOOKUP('Data Form'!L25,$A$56:$B$116,2,FALSE))</f>
      </c>
      <c r="K91">
        <f t="shared" si="2"/>
        <v>0</v>
      </c>
      <c r="L91">
        <f t="shared" si="3"/>
        <v>0</v>
      </c>
      <c r="M91">
        <f t="shared" si="4"/>
        <v>0</v>
      </c>
      <c r="N91">
        <f t="shared" si="5"/>
        <v>0</v>
      </c>
      <c r="O91">
        <f t="shared" si="6"/>
        <v>0</v>
      </c>
      <c r="P91">
        <f t="shared" si="7"/>
        <v>0</v>
      </c>
      <c r="Q91">
        <f t="shared" si="8"/>
        <v>0</v>
      </c>
      <c r="R91">
        <f t="shared" si="9"/>
        <v>0</v>
      </c>
      <c r="S91">
        <f t="shared" si="10"/>
        <v>0</v>
      </c>
      <c r="T91">
        <f t="shared" si="11"/>
        <v>0</v>
      </c>
      <c r="U91">
        <f t="shared" si="12"/>
        <v>0</v>
      </c>
      <c r="V91">
        <f t="shared" si="13"/>
        <v>0</v>
      </c>
      <c r="W91">
        <f t="shared" si="14"/>
        <v>0</v>
      </c>
      <c r="X91">
        <f t="shared" si="15"/>
        <v>0</v>
      </c>
    </row>
    <row r="92" spans="1:24" ht="12.75">
      <c r="A92">
        <f>'Data Form'!E53</f>
        <v>0</v>
      </c>
      <c r="B92" t="s">
        <v>44</v>
      </c>
      <c r="F92" s="46">
        <f>IF('Data Form'!H26="","",VLOOKUP('Data Form'!H26,$A$56:$B$116,2,FALSE))</f>
      </c>
      <c r="G92" s="1">
        <f>IF('Data Form'!I26="","",VLOOKUP('Data Form'!I26,$A$56:$B$116,2,FALSE))</f>
      </c>
      <c r="H92" s="42">
        <f>IF('Data Form'!J26="","",VLOOKUP('Data Form'!J26,$A$56:$B$116,2,FALSE))</f>
      </c>
      <c r="I92" s="42">
        <f>IF('Data Form'!K26="","",VLOOKUP('Data Form'!K26,$A$56:$B$116,2,FALSE))</f>
      </c>
      <c r="J92" s="46">
        <f>IF('Data Form'!L26="","",VLOOKUP('Data Form'!L26,$A$56:$B$116,2,FALSE))</f>
      </c>
      <c r="K92">
        <f t="shared" si="2"/>
        <v>0</v>
      </c>
      <c r="L92">
        <f t="shared" si="3"/>
        <v>0</v>
      </c>
      <c r="M92">
        <f t="shared" si="4"/>
        <v>0</v>
      </c>
      <c r="N92">
        <f t="shared" si="5"/>
        <v>0</v>
      </c>
      <c r="O92">
        <f t="shared" si="6"/>
        <v>0</v>
      </c>
      <c r="P92">
        <f t="shared" si="7"/>
        <v>0</v>
      </c>
      <c r="Q92">
        <f t="shared" si="8"/>
        <v>0</v>
      </c>
      <c r="R92">
        <f t="shared" si="9"/>
        <v>0</v>
      </c>
      <c r="S92">
        <f t="shared" si="10"/>
        <v>0</v>
      </c>
      <c r="T92">
        <f t="shared" si="11"/>
        <v>0</v>
      </c>
      <c r="U92">
        <f t="shared" si="12"/>
        <v>0</v>
      </c>
      <c r="V92">
        <f t="shared" si="13"/>
        <v>0</v>
      </c>
      <c r="W92">
        <f t="shared" si="14"/>
        <v>0</v>
      </c>
      <c r="X92">
        <f t="shared" si="15"/>
        <v>0</v>
      </c>
    </row>
    <row r="93" spans="1:24" ht="12.75">
      <c r="A93">
        <f>'Data Form'!E54</f>
        <v>0</v>
      </c>
      <c r="B93" t="s">
        <v>44</v>
      </c>
      <c r="F93" s="46">
        <f>IF('Data Form'!H27="","",VLOOKUP('Data Form'!H27,$A$56:$B$116,2,FALSE))</f>
      </c>
      <c r="G93" s="1">
        <f>IF('Data Form'!I27="","",VLOOKUP('Data Form'!I27,$A$56:$B$116,2,FALSE))</f>
      </c>
      <c r="H93" s="42">
        <f>IF('Data Form'!J27="","",VLOOKUP('Data Form'!J27,$A$56:$B$116,2,FALSE))</f>
      </c>
      <c r="I93" s="42">
        <f>IF('Data Form'!K27="","",VLOOKUP('Data Form'!K27,$A$56:$B$116,2,FALSE))</f>
      </c>
      <c r="J93" s="46">
        <f>IF('Data Form'!L27="","",VLOOKUP('Data Form'!L27,$A$56:$B$116,2,FALSE))</f>
      </c>
      <c r="K93">
        <f t="shared" si="2"/>
        <v>0</v>
      </c>
      <c r="L93">
        <f t="shared" si="3"/>
        <v>0</v>
      </c>
      <c r="M93">
        <f t="shared" si="4"/>
        <v>0</v>
      </c>
      <c r="N93">
        <f t="shared" si="5"/>
        <v>0</v>
      </c>
      <c r="O93">
        <f t="shared" si="6"/>
        <v>0</v>
      </c>
      <c r="P93">
        <f t="shared" si="7"/>
        <v>0</v>
      </c>
      <c r="Q93">
        <f t="shared" si="8"/>
        <v>0</v>
      </c>
      <c r="R93">
        <f t="shared" si="9"/>
        <v>0</v>
      </c>
      <c r="S93">
        <f t="shared" si="10"/>
        <v>0</v>
      </c>
      <c r="T93">
        <f t="shared" si="11"/>
        <v>0</v>
      </c>
      <c r="U93">
        <f t="shared" si="12"/>
        <v>0</v>
      </c>
      <c r="V93">
        <f t="shared" si="13"/>
        <v>0</v>
      </c>
      <c r="W93">
        <f t="shared" si="14"/>
        <v>0</v>
      </c>
      <c r="X93">
        <f t="shared" si="15"/>
        <v>0</v>
      </c>
    </row>
    <row r="94" spans="1:24" ht="12.75">
      <c r="A94">
        <f>'Data Form'!E55</f>
        <v>0</v>
      </c>
      <c r="B94" t="s">
        <v>44</v>
      </c>
      <c r="F94" s="46">
        <f>IF('Data Form'!H28="","",VLOOKUP('Data Form'!H28,$A$56:$B$116,2,FALSE))</f>
      </c>
      <c r="G94" s="1">
        <f>IF('Data Form'!I28="","",VLOOKUP('Data Form'!I28,$A$56:$B$116,2,FALSE))</f>
      </c>
      <c r="H94" s="42">
        <f>IF('Data Form'!J28="","",VLOOKUP('Data Form'!J28,$A$56:$B$116,2,FALSE))</f>
      </c>
      <c r="I94" s="42">
        <f>IF('Data Form'!K28="","",VLOOKUP('Data Form'!K28,$A$56:$B$116,2,FALSE))</f>
      </c>
      <c r="J94" s="46">
        <f>IF('Data Form'!L28="","",VLOOKUP('Data Form'!L28,$A$56:$B$116,2,FALSE))</f>
      </c>
      <c r="K94">
        <f t="shared" si="2"/>
        <v>0</v>
      </c>
      <c r="L94">
        <f t="shared" si="3"/>
        <v>0</v>
      </c>
      <c r="M94">
        <f t="shared" si="4"/>
        <v>0</v>
      </c>
      <c r="N94">
        <f t="shared" si="5"/>
        <v>0</v>
      </c>
      <c r="O94">
        <f t="shared" si="6"/>
        <v>0</v>
      </c>
      <c r="P94">
        <f t="shared" si="7"/>
        <v>0</v>
      </c>
      <c r="Q94">
        <f t="shared" si="8"/>
        <v>0</v>
      </c>
      <c r="R94">
        <f t="shared" si="9"/>
        <v>0</v>
      </c>
      <c r="S94">
        <f t="shared" si="10"/>
        <v>0</v>
      </c>
      <c r="T94">
        <f t="shared" si="11"/>
        <v>0</v>
      </c>
      <c r="U94">
        <f t="shared" si="12"/>
        <v>0</v>
      </c>
      <c r="V94">
        <f t="shared" si="13"/>
        <v>0</v>
      </c>
      <c r="W94">
        <f t="shared" si="14"/>
        <v>0</v>
      </c>
      <c r="X94">
        <f t="shared" si="15"/>
        <v>0</v>
      </c>
    </row>
    <row r="95" spans="1:24" ht="12.75">
      <c r="A95">
        <f>'Data Form'!E56</f>
        <v>0</v>
      </c>
      <c r="B95" t="s">
        <v>44</v>
      </c>
      <c r="F95" s="46">
        <f>IF('Data Form'!H29="","",VLOOKUP('Data Form'!H29,$A$56:$B$116,2,FALSE))</f>
      </c>
      <c r="G95" s="1">
        <f>IF('Data Form'!I29="","",VLOOKUP('Data Form'!I29,$A$56:$B$116,2,FALSE))</f>
      </c>
      <c r="H95" s="42">
        <f>IF('Data Form'!J29="","",VLOOKUP('Data Form'!J29,$A$56:$B$116,2,FALSE))</f>
      </c>
      <c r="I95" s="42">
        <f>IF('Data Form'!K29="","",VLOOKUP('Data Form'!K29,$A$56:$B$116,2,FALSE))</f>
      </c>
      <c r="J95" s="46">
        <f>IF('Data Form'!L29="","",VLOOKUP('Data Form'!L29,$A$56:$B$116,2,FALSE))</f>
      </c>
      <c r="K95">
        <f t="shared" si="2"/>
        <v>0</v>
      </c>
      <c r="L95">
        <f t="shared" si="3"/>
        <v>0</v>
      </c>
      <c r="M95">
        <f t="shared" si="4"/>
        <v>0</v>
      </c>
      <c r="N95">
        <f t="shared" si="5"/>
        <v>0</v>
      </c>
      <c r="O95">
        <f t="shared" si="6"/>
        <v>0</v>
      </c>
      <c r="P95">
        <f t="shared" si="7"/>
        <v>0</v>
      </c>
      <c r="Q95">
        <f t="shared" si="8"/>
        <v>0</v>
      </c>
      <c r="R95">
        <f t="shared" si="9"/>
        <v>0</v>
      </c>
      <c r="S95">
        <f t="shared" si="10"/>
        <v>0</v>
      </c>
      <c r="T95">
        <f t="shared" si="11"/>
        <v>0</v>
      </c>
      <c r="U95">
        <f t="shared" si="12"/>
        <v>0</v>
      </c>
      <c r="V95">
        <f t="shared" si="13"/>
        <v>0</v>
      </c>
      <c r="W95">
        <f t="shared" si="14"/>
        <v>0</v>
      </c>
      <c r="X95">
        <f t="shared" si="15"/>
        <v>0</v>
      </c>
    </row>
    <row r="96" spans="1:24" ht="12.75">
      <c r="A96">
        <f>'Data Form'!E57</f>
        <v>0</v>
      </c>
      <c r="B96" t="s">
        <v>44</v>
      </c>
      <c r="F96" s="46">
        <f>IF('Data Form'!H30="","",VLOOKUP('Data Form'!H30,$A$56:$B$116,2,FALSE))</f>
      </c>
      <c r="G96" s="1">
        <f>IF('Data Form'!I30="","",VLOOKUP('Data Form'!I30,$A$56:$B$116,2,FALSE))</f>
      </c>
      <c r="H96" s="42">
        <f>IF('Data Form'!J30="","",VLOOKUP('Data Form'!J30,$A$56:$B$116,2,FALSE))</f>
      </c>
      <c r="I96" s="42">
        <f>IF('Data Form'!K30="","",VLOOKUP('Data Form'!K30,$A$56:$B$116,2,FALSE))</f>
      </c>
      <c r="J96" s="46">
        <f>IF('Data Form'!L30="","",VLOOKUP('Data Form'!L30,$A$56:$B$116,2,FALSE))</f>
      </c>
      <c r="K96">
        <f t="shared" si="2"/>
        <v>0</v>
      </c>
      <c r="L96">
        <f t="shared" si="3"/>
        <v>0</v>
      </c>
      <c r="M96">
        <f t="shared" si="4"/>
        <v>0</v>
      </c>
      <c r="N96">
        <f t="shared" si="5"/>
        <v>0</v>
      </c>
      <c r="O96">
        <f t="shared" si="6"/>
        <v>0</v>
      </c>
      <c r="P96">
        <f t="shared" si="7"/>
        <v>0</v>
      </c>
      <c r="Q96">
        <f t="shared" si="8"/>
        <v>0</v>
      </c>
      <c r="R96">
        <f t="shared" si="9"/>
        <v>0</v>
      </c>
      <c r="S96">
        <f t="shared" si="10"/>
        <v>0</v>
      </c>
      <c r="T96">
        <f t="shared" si="11"/>
        <v>0</v>
      </c>
      <c r="U96">
        <f t="shared" si="12"/>
        <v>0</v>
      </c>
      <c r="V96">
        <f t="shared" si="13"/>
        <v>0</v>
      </c>
      <c r="W96">
        <f t="shared" si="14"/>
        <v>0</v>
      </c>
      <c r="X96">
        <f t="shared" si="15"/>
        <v>0</v>
      </c>
    </row>
    <row r="97" spans="1:24" ht="12.75">
      <c r="A97">
        <f>'Data Form'!E58</f>
        <v>0</v>
      </c>
      <c r="B97" t="s">
        <v>44</v>
      </c>
      <c r="F97" s="46">
        <f>IF('Data Form'!H31="","",VLOOKUP('Data Form'!H31,$A$56:$B$116,2,FALSE))</f>
      </c>
      <c r="G97" s="1">
        <f>IF('Data Form'!I31="","",VLOOKUP('Data Form'!I31,$A$56:$B$116,2,FALSE))</f>
      </c>
      <c r="H97" s="42">
        <f>IF('Data Form'!J31="","",VLOOKUP('Data Form'!J31,$A$56:$B$116,2,FALSE))</f>
      </c>
      <c r="I97" s="42">
        <f>IF('Data Form'!K31="","",VLOOKUP('Data Form'!K31,$A$56:$B$116,2,FALSE))</f>
      </c>
      <c r="J97" s="46">
        <f>IF('Data Form'!L31="","",VLOOKUP('Data Form'!L31,$A$56:$B$116,2,FALSE))</f>
      </c>
      <c r="K97">
        <f t="shared" si="2"/>
        <v>0</v>
      </c>
      <c r="L97">
        <f t="shared" si="3"/>
        <v>0</v>
      </c>
      <c r="M97">
        <f t="shared" si="4"/>
        <v>0</v>
      </c>
      <c r="N97">
        <f t="shared" si="5"/>
        <v>0</v>
      </c>
      <c r="O97">
        <f t="shared" si="6"/>
        <v>0</v>
      </c>
      <c r="P97">
        <f t="shared" si="7"/>
        <v>0</v>
      </c>
      <c r="Q97">
        <f t="shared" si="8"/>
        <v>0</v>
      </c>
      <c r="R97">
        <f t="shared" si="9"/>
        <v>0</v>
      </c>
      <c r="S97">
        <f t="shared" si="10"/>
        <v>0</v>
      </c>
      <c r="T97">
        <f t="shared" si="11"/>
        <v>0</v>
      </c>
      <c r="U97">
        <f t="shared" si="12"/>
        <v>0</v>
      </c>
      <c r="V97">
        <f t="shared" si="13"/>
        <v>0</v>
      </c>
      <c r="W97">
        <f t="shared" si="14"/>
        <v>0</v>
      </c>
      <c r="X97">
        <f t="shared" si="15"/>
        <v>0</v>
      </c>
    </row>
    <row r="98" spans="1:24" ht="12.75">
      <c r="A98">
        <f>'Data Form'!E59</f>
        <v>0</v>
      </c>
      <c r="B98" t="s">
        <v>44</v>
      </c>
      <c r="F98" s="46">
        <f>IF('Data Form'!H32="","",VLOOKUP('Data Form'!H32,$A$56:$B$116,2,FALSE))</f>
      </c>
      <c r="G98" s="1">
        <f>IF('Data Form'!I32="","",VLOOKUP('Data Form'!I32,$A$56:$B$116,2,FALSE))</f>
      </c>
      <c r="H98" s="42">
        <f>IF('Data Form'!J32="","",VLOOKUP('Data Form'!J32,$A$56:$B$116,2,FALSE))</f>
      </c>
      <c r="I98" s="42">
        <f>IF('Data Form'!K32="","",VLOOKUP('Data Form'!K32,$A$56:$B$116,2,FALSE))</f>
      </c>
      <c r="J98" s="46">
        <f>IF('Data Form'!L32="","",VLOOKUP('Data Form'!L32,$A$56:$B$116,2,FALSE))</f>
      </c>
      <c r="K98">
        <f t="shared" si="2"/>
        <v>0</v>
      </c>
      <c r="L98">
        <f t="shared" si="3"/>
        <v>0</v>
      </c>
      <c r="M98">
        <f t="shared" si="4"/>
        <v>0</v>
      </c>
      <c r="N98">
        <f t="shared" si="5"/>
        <v>0</v>
      </c>
      <c r="O98">
        <f t="shared" si="6"/>
        <v>0</v>
      </c>
      <c r="P98">
        <f t="shared" si="7"/>
        <v>0</v>
      </c>
      <c r="Q98">
        <f t="shared" si="8"/>
        <v>0</v>
      </c>
      <c r="R98">
        <f t="shared" si="9"/>
        <v>0</v>
      </c>
      <c r="S98">
        <f t="shared" si="10"/>
        <v>0</v>
      </c>
      <c r="T98">
        <f t="shared" si="11"/>
        <v>0</v>
      </c>
      <c r="U98">
        <f t="shared" si="12"/>
        <v>0</v>
      </c>
      <c r="V98">
        <f t="shared" si="13"/>
        <v>0</v>
      </c>
      <c r="W98">
        <f t="shared" si="14"/>
        <v>0</v>
      </c>
      <c r="X98">
        <f t="shared" si="15"/>
        <v>0</v>
      </c>
    </row>
    <row r="99" spans="1:24" ht="12.75">
      <c r="A99">
        <f>'Data Form'!E60</f>
        <v>0</v>
      </c>
      <c r="B99" t="s">
        <v>44</v>
      </c>
      <c r="F99" s="46">
        <f>IF('Data Form'!H33="","",VLOOKUP('Data Form'!H33,$A$56:$B$116,2,FALSE))</f>
      </c>
      <c r="G99" s="1">
        <f>IF('Data Form'!I33="","",VLOOKUP('Data Form'!I33,$A$56:$B$116,2,FALSE))</f>
      </c>
      <c r="H99" s="42">
        <f>IF('Data Form'!J33="","",VLOOKUP('Data Form'!J33,$A$56:$B$116,2,FALSE))</f>
      </c>
      <c r="I99" s="42">
        <f>IF('Data Form'!K33="","",VLOOKUP('Data Form'!K33,$A$56:$B$116,2,FALSE))</f>
      </c>
      <c r="J99" s="46">
        <f>IF('Data Form'!L33="","",VLOOKUP('Data Form'!L33,$A$56:$B$116,2,FALSE))</f>
      </c>
      <c r="K99">
        <f t="shared" si="2"/>
        <v>0</v>
      </c>
      <c r="L99">
        <f t="shared" si="3"/>
        <v>0</v>
      </c>
      <c r="M99">
        <f t="shared" si="4"/>
        <v>0</v>
      </c>
      <c r="N99">
        <f t="shared" si="5"/>
        <v>0</v>
      </c>
      <c r="O99">
        <f t="shared" si="6"/>
        <v>0</v>
      </c>
      <c r="P99">
        <f t="shared" si="7"/>
        <v>0</v>
      </c>
      <c r="Q99">
        <f t="shared" si="8"/>
        <v>0</v>
      </c>
      <c r="R99">
        <f t="shared" si="9"/>
        <v>0</v>
      </c>
      <c r="S99">
        <f t="shared" si="10"/>
        <v>0</v>
      </c>
      <c r="T99">
        <f t="shared" si="11"/>
        <v>0</v>
      </c>
      <c r="U99">
        <f t="shared" si="12"/>
        <v>0</v>
      </c>
      <c r="V99">
        <f t="shared" si="13"/>
        <v>0</v>
      </c>
      <c r="W99">
        <f t="shared" si="14"/>
        <v>0</v>
      </c>
      <c r="X99">
        <f t="shared" si="15"/>
        <v>0</v>
      </c>
    </row>
    <row r="100" spans="1:24" ht="12.75">
      <c r="A100">
        <f>'Data Form'!E61</f>
        <v>0</v>
      </c>
      <c r="B100" t="s">
        <v>44</v>
      </c>
      <c r="F100" s="46">
        <f>IF('Data Form'!H34="","",VLOOKUP('Data Form'!H34,$A$56:$B$116,2,FALSE))</f>
      </c>
      <c r="G100" s="1">
        <f>IF('Data Form'!I34="","",VLOOKUP('Data Form'!I34,$A$56:$B$116,2,FALSE))</f>
      </c>
      <c r="H100" s="42">
        <f>IF('Data Form'!J34="","",VLOOKUP('Data Form'!J34,$A$56:$B$116,2,FALSE))</f>
      </c>
      <c r="I100" s="42">
        <f>IF('Data Form'!K34="","",VLOOKUP('Data Form'!K34,$A$56:$B$116,2,FALSE))</f>
      </c>
      <c r="J100" s="46">
        <f>IF('Data Form'!L34="","",VLOOKUP('Data Form'!L34,$A$56:$B$116,2,FALSE))</f>
      </c>
      <c r="K100">
        <f t="shared" si="2"/>
        <v>0</v>
      </c>
      <c r="L100">
        <f t="shared" si="3"/>
        <v>0</v>
      </c>
      <c r="M100">
        <f t="shared" si="4"/>
        <v>0</v>
      </c>
      <c r="N100">
        <f t="shared" si="5"/>
        <v>0</v>
      </c>
      <c r="O100">
        <f t="shared" si="6"/>
        <v>0</v>
      </c>
      <c r="P100">
        <f t="shared" si="7"/>
        <v>0</v>
      </c>
      <c r="Q100">
        <f t="shared" si="8"/>
        <v>0</v>
      </c>
      <c r="R100">
        <f t="shared" si="9"/>
        <v>0</v>
      </c>
      <c r="S100">
        <f t="shared" si="10"/>
        <v>0</v>
      </c>
      <c r="T100">
        <f t="shared" si="11"/>
        <v>0</v>
      </c>
      <c r="U100">
        <f t="shared" si="12"/>
        <v>0</v>
      </c>
      <c r="V100">
        <f t="shared" si="13"/>
        <v>0</v>
      </c>
      <c r="W100">
        <f t="shared" si="14"/>
        <v>0</v>
      </c>
      <c r="X100">
        <f t="shared" si="15"/>
        <v>0</v>
      </c>
    </row>
    <row r="101" spans="1:24" ht="12.75">
      <c r="A101">
        <f>'Data Form'!E62</f>
        <v>0</v>
      </c>
      <c r="B101" t="s">
        <v>44</v>
      </c>
      <c r="F101" s="46">
        <f>IF('Data Form'!H35="","",VLOOKUP('Data Form'!H35,$A$56:$B$116,2,FALSE))</f>
      </c>
      <c r="G101" s="1">
        <f>IF('Data Form'!I35="","",VLOOKUP('Data Form'!I35,$A$56:$B$116,2,FALSE))</f>
      </c>
      <c r="H101" s="42">
        <f>IF('Data Form'!J35="","",VLOOKUP('Data Form'!J35,$A$56:$B$116,2,FALSE))</f>
      </c>
      <c r="I101" s="42">
        <f>IF('Data Form'!K35="","",VLOOKUP('Data Form'!K35,$A$56:$B$116,2,FALSE))</f>
      </c>
      <c r="J101" s="46">
        <f>IF('Data Form'!L35="","",VLOOKUP('Data Form'!L35,$A$56:$B$116,2,FALSE))</f>
      </c>
      <c r="K101">
        <f t="shared" si="2"/>
        <v>0</v>
      </c>
      <c r="L101">
        <f t="shared" si="3"/>
        <v>0</v>
      </c>
      <c r="M101">
        <f t="shared" si="4"/>
        <v>0</v>
      </c>
      <c r="N101">
        <f t="shared" si="5"/>
        <v>0</v>
      </c>
      <c r="O101">
        <f t="shared" si="6"/>
        <v>0</v>
      </c>
      <c r="P101">
        <f t="shared" si="7"/>
        <v>0</v>
      </c>
      <c r="Q101">
        <f t="shared" si="8"/>
        <v>0</v>
      </c>
      <c r="R101">
        <f t="shared" si="9"/>
        <v>0</v>
      </c>
      <c r="S101">
        <f t="shared" si="10"/>
        <v>0</v>
      </c>
      <c r="T101">
        <f t="shared" si="11"/>
        <v>0</v>
      </c>
      <c r="U101">
        <f t="shared" si="12"/>
        <v>0</v>
      </c>
      <c r="V101">
        <f t="shared" si="13"/>
        <v>0</v>
      </c>
      <c r="W101">
        <f t="shared" si="14"/>
        <v>0</v>
      </c>
      <c r="X101">
        <f t="shared" si="15"/>
        <v>0</v>
      </c>
    </row>
    <row r="102" spans="1:24" ht="12.75">
      <c r="A102">
        <f>'Data Form'!E63</f>
        <v>0</v>
      </c>
      <c r="B102" t="s">
        <v>44</v>
      </c>
      <c r="F102" s="46">
        <f>IF('Data Form'!H36="","",VLOOKUP('Data Form'!H36,$A$56:$B$116,2,FALSE))</f>
      </c>
      <c r="G102" s="1">
        <f>IF('Data Form'!I36="","",VLOOKUP('Data Form'!I36,$A$56:$B$116,2,FALSE))</f>
      </c>
      <c r="H102" s="42">
        <f>IF('Data Form'!J36="","",VLOOKUP('Data Form'!J36,$A$56:$B$116,2,FALSE))</f>
      </c>
      <c r="I102" s="42">
        <f>IF('Data Form'!K36="","",VLOOKUP('Data Form'!K36,$A$56:$B$116,2,FALSE))</f>
      </c>
      <c r="J102" s="46">
        <f>IF('Data Form'!L36="","",VLOOKUP('Data Form'!L36,$A$56:$B$116,2,FALSE))</f>
      </c>
      <c r="K102">
        <f t="shared" si="2"/>
        <v>0</v>
      </c>
      <c r="L102">
        <f t="shared" si="3"/>
        <v>0</v>
      </c>
      <c r="M102">
        <f t="shared" si="4"/>
        <v>0</v>
      </c>
      <c r="N102">
        <f t="shared" si="5"/>
        <v>0</v>
      </c>
      <c r="O102">
        <f t="shared" si="6"/>
        <v>0</v>
      </c>
      <c r="P102">
        <f t="shared" si="7"/>
        <v>0</v>
      </c>
      <c r="Q102">
        <f t="shared" si="8"/>
        <v>0</v>
      </c>
      <c r="R102">
        <f t="shared" si="9"/>
        <v>0</v>
      </c>
      <c r="S102">
        <f t="shared" si="10"/>
        <v>0</v>
      </c>
      <c r="T102">
        <f t="shared" si="11"/>
        <v>0</v>
      </c>
      <c r="U102">
        <f t="shared" si="12"/>
        <v>0</v>
      </c>
      <c r="V102">
        <f t="shared" si="13"/>
        <v>0</v>
      </c>
      <c r="W102">
        <f t="shared" si="14"/>
        <v>0</v>
      </c>
      <c r="X102">
        <f t="shared" si="15"/>
        <v>0</v>
      </c>
    </row>
    <row r="103" spans="1:24" ht="12.75">
      <c r="A103">
        <f>'Data Form'!E64</f>
        <v>0</v>
      </c>
      <c r="B103" t="s">
        <v>44</v>
      </c>
      <c r="F103" s="46">
        <f>IF('Data Form'!H37="","",VLOOKUP('Data Form'!H37,$A$56:$B$116,2,FALSE))</f>
      </c>
      <c r="G103" s="1">
        <f>IF('Data Form'!I37="","",VLOOKUP('Data Form'!I37,$A$56:$B$116,2,FALSE))</f>
      </c>
      <c r="H103" s="42">
        <f>IF('Data Form'!J37="","",VLOOKUP('Data Form'!J37,$A$56:$B$116,2,FALSE))</f>
      </c>
      <c r="I103" s="42">
        <f>IF('Data Form'!K37="","",VLOOKUP('Data Form'!K37,$A$56:$B$116,2,FALSE))</f>
      </c>
      <c r="J103" s="46">
        <f>IF('Data Form'!L37="","",VLOOKUP('Data Form'!L37,$A$56:$B$116,2,FALSE))</f>
      </c>
      <c r="K103">
        <f t="shared" si="2"/>
        <v>0</v>
      </c>
      <c r="L103">
        <f t="shared" si="3"/>
        <v>0</v>
      </c>
      <c r="M103">
        <f t="shared" si="4"/>
        <v>0</v>
      </c>
      <c r="N103">
        <f t="shared" si="5"/>
        <v>0</v>
      </c>
      <c r="O103">
        <f t="shared" si="6"/>
        <v>0</v>
      </c>
      <c r="P103">
        <f t="shared" si="7"/>
        <v>0</v>
      </c>
      <c r="Q103">
        <f t="shared" si="8"/>
        <v>0</v>
      </c>
      <c r="R103">
        <f t="shared" si="9"/>
        <v>0</v>
      </c>
      <c r="S103">
        <f t="shared" si="10"/>
        <v>0</v>
      </c>
      <c r="T103">
        <f t="shared" si="11"/>
        <v>0</v>
      </c>
      <c r="U103">
        <f t="shared" si="12"/>
        <v>0</v>
      </c>
      <c r="V103">
        <f t="shared" si="13"/>
        <v>0</v>
      </c>
      <c r="W103">
        <f t="shared" si="14"/>
        <v>0</v>
      </c>
      <c r="X103">
        <f t="shared" si="15"/>
        <v>0</v>
      </c>
    </row>
    <row r="104" spans="1:24" ht="12.75">
      <c r="A104">
        <f>'Data Form'!E65</f>
        <v>0</v>
      </c>
      <c r="B104" t="s">
        <v>44</v>
      </c>
      <c r="F104" s="46">
        <f>IF('Data Form'!H38="","",VLOOKUP('Data Form'!H38,$A$56:$B$116,2,FALSE))</f>
      </c>
      <c r="G104" s="1">
        <f>IF('Data Form'!I38="","",VLOOKUP('Data Form'!I38,$A$56:$B$116,2,FALSE))</f>
      </c>
      <c r="H104" s="42">
        <f>IF('Data Form'!J38="","",VLOOKUP('Data Form'!J38,$A$56:$B$116,2,FALSE))</f>
      </c>
      <c r="I104" s="42">
        <f>IF('Data Form'!K38="","",VLOOKUP('Data Form'!K38,$A$56:$B$116,2,FALSE))</f>
      </c>
      <c r="J104" s="46">
        <f>IF('Data Form'!L38="","",VLOOKUP('Data Form'!L38,$A$56:$B$116,2,FALSE))</f>
      </c>
      <c r="K104">
        <f t="shared" si="2"/>
        <v>0</v>
      </c>
      <c r="L104">
        <f t="shared" si="3"/>
        <v>0</v>
      </c>
      <c r="M104">
        <f t="shared" si="4"/>
        <v>0</v>
      </c>
      <c r="N104">
        <f t="shared" si="5"/>
        <v>0</v>
      </c>
      <c r="O104">
        <f t="shared" si="6"/>
        <v>0</v>
      </c>
      <c r="P104">
        <f t="shared" si="7"/>
        <v>0</v>
      </c>
      <c r="Q104">
        <f t="shared" si="8"/>
        <v>0</v>
      </c>
      <c r="R104">
        <f t="shared" si="9"/>
        <v>0</v>
      </c>
      <c r="S104">
        <f t="shared" si="10"/>
        <v>0</v>
      </c>
      <c r="T104">
        <f t="shared" si="11"/>
        <v>0</v>
      </c>
      <c r="U104">
        <f t="shared" si="12"/>
        <v>0</v>
      </c>
      <c r="V104">
        <f t="shared" si="13"/>
        <v>0</v>
      </c>
      <c r="W104">
        <f t="shared" si="14"/>
        <v>0</v>
      </c>
      <c r="X104">
        <f t="shared" si="15"/>
        <v>0</v>
      </c>
    </row>
    <row r="105" spans="1:24" ht="12.75">
      <c r="A105">
        <f>'Data Form'!E66</f>
        <v>0</v>
      </c>
      <c r="B105" t="s">
        <v>44</v>
      </c>
      <c r="F105" s="47">
        <f>IF('Data Form'!H39="","",VLOOKUP('Data Form'!H39,$A$56:$B$116,2,FALSE))</f>
      </c>
      <c r="G105" s="2">
        <f>IF('Data Form'!I39="","",VLOOKUP('Data Form'!I39,$A$56:$B$116,2,FALSE))</f>
      </c>
      <c r="H105" s="44">
        <f>IF('Data Form'!J39="","",VLOOKUP('Data Form'!J39,$A$56:$B$116,2,FALSE))</f>
      </c>
      <c r="I105" s="44">
        <f>IF('Data Form'!K39="","",VLOOKUP('Data Form'!K39,$A$56:$B$116,2,FALSE))</f>
      </c>
      <c r="J105" s="47">
        <f>IF('Data Form'!L39="","",VLOOKUP('Data Form'!L39,$A$56:$B$116,2,FALSE))</f>
      </c>
      <c r="K105">
        <f t="shared" si="2"/>
        <v>0</v>
      </c>
      <c r="L105">
        <f t="shared" si="3"/>
        <v>0</v>
      </c>
      <c r="M105">
        <f t="shared" si="4"/>
        <v>0</v>
      </c>
      <c r="N105">
        <f t="shared" si="5"/>
        <v>0</v>
      </c>
      <c r="O105">
        <f t="shared" si="6"/>
        <v>0</v>
      </c>
      <c r="P105">
        <f t="shared" si="7"/>
        <v>0</v>
      </c>
      <c r="Q105">
        <f t="shared" si="8"/>
        <v>0</v>
      </c>
      <c r="R105">
        <f t="shared" si="9"/>
        <v>0</v>
      </c>
      <c r="S105">
        <f t="shared" si="10"/>
        <v>0</v>
      </c>
      <c r="T105">
        <f t="shared" si="11"/>
        <v>0</v>
      </c>
      <c r="U105">
        <f t="shared" si="12"/>
        <v>0</v>
      </c>
      <c r="V105">
        <f t="shared" si="13"/>
        <v>0</v>
      </c>
      <c r="W105">
        <f t="shared" si="14"/>
        <v>0</v>
      </c>
      <c r="X105">
        <f t="shared" si="15"/>
        <v>0</v>
      </c>
    </row>
    <row r="106" spans="1:24" ht="12.75">
      <c r="A106">
        <f>'Data Form'!E67</f>
        <v>0</v>
      </c>
      <c r="B106" t="s">
        <v>44</v>
      </c>
      <c r="W106" t="s">
        <v>41</v>
      </c>
      <c r="X106" t="s">
        <v>64</v>
      </c>
    </row>
    <row r="107" spans="1:24" ht="12.75">
      <c r="A107">
        <f>'Data Form'!E68</f>
        <v>0</v>
      </c>
      <c r="B107" t="s">
        <v>44</v>
      </c>
      <c r="F107" s="1"/>
      <c r="G107" s="1"/>
      <c r="H107" s="1"/>
      <c r="I107" s="1"/>
      <c r="J107" s="1"/>
      <c r="K107" s="120"/>
      <c r="V107" s="49" t="s">
        <v>63</v>
      </c>
      <c r="W107">
        <f>SUM(W56:W105)</f>
        <v>0</v>
      </c>
      <c r="X107">
        <f>SUM(X56:X105)</f>
        <v>0</v>
      </c>
    </row>
    <row r="108" spans="1:11" ht="12.75">
      <c r="A108">
        <f>'Data Form'!E69</f>
        <v>0</v>
      </c>
      <c r="B108" t="s">
        <v>44</v>
      </c>
      <c r="F108" s="1"/>
      <c r="G108" s="1"/>
      <c r="H108" s="1"/>
      <c r="I108" s="1"/>
      <c r="J108" s="1"/>
      <c r="K108" s="120"/>
    </row>
    <row r="109" spans="1:11" ht="12.75">
      <c r="A109">
        <f>'Data Form'!E70</f>
        <v>0</v>
      </c>
      <c r="B109" t="s">
        <v>44</v>
      </c>
      <c r="F109" s="1"/>
      <c r="G109" s="1"/>
      <c r="H109" s="1"/>
      <c r="I109" s="1"/>
      <c r="J109" s="1"/>
      <c r="K109" s="1"/>
    </row>
    <row r="110" spans="1:11" ht="12.75">
      <c r="A110">
        <f>'Data Form'!E71</f>
        <v>0</v>
      </c>
      <c r="B110" t="s">
        <v>44</v>
      </c>
      <c r="F110" s="1"/>
      <c r="G110" s="1"/>
      <c r="H110" s="1"/>
      <c r="I110" s="1"/>
      <c r="J110" s="1"/>
      <c r="K110" s="1"/>
    </row>
    <row r="111" spans="1:11" ht="12.75">
      <c r="A111">
        <f>'Data Form'!E72</f>
        <v>0</v>
      </c>
      <c r="B111" t="s">
        <v>44</v>
      </c>
      <c r="F111" s="1"/>
      <c r="G111" s="1"/>
      <c r="H111" s="1"/>
      <c r="I111" s="1"/>
      <c r="J111" s="1"/>
      <c r="K111" s="1"/>
    </row>
    <row r="112" spans="1:11" ht="12.75">
      <c r="A112">
        <f>'Data Form'!E73</f>
        <v>0</v>
      </c>
      <c r="B112" t="s">
        <v>44</v>
      </c>
      <c r="F112" s="1"/>
      <c r="G112" s="1"/>
      <c r="H112" s="1"/>
      <c r="I112" s="1"/>
      <c r="J112" s="1"/>
      <c r="K112" s="1"/>
    </row>
    <row r="113" spans="1:11" ht="12.75">
      <c r="A113">
        <f>'Data Form'!E74</f>
        <v>0</v>
      </c>
      <c r="B113" t="s">
        <v>44</v>
      </c>
      <c r="F113" s="1"/>
      <c r="G113" s="1"/>
      <c r="H113" s="1"/>
      <c r="I113" s="1"/>
      <c r="J113" s="1"/>
      <c r="K113" s="1"/>
    </row>
    <row r="114" spans="1:11" ht="12.75">
      <c r="A114">
        <f>'Data Form'!E75</f>
        <v>0</v>
      </c>
      <c r="B114" t="s">
        <v>44</v>
      </c>
      <c r="F114" s="1"/>
      <c r="G114" s="1"/>
      <c r="H114" s="1"/>
      <c r="I114" s="1"/>
      <c r="J114" s="1"/>
      <c r="K114" s="1"/>
    </row>
    <row r="115" spans="1:11" ht="12.75">
      <c r="A115">
        <f>'Data Form'!E76</f>
        <v>0</v>
      </c>
      <c r="B115" t="s">
        <v>44</v>
      </c>
      <c r="F115" s="1"/>
      <c r="G115" s="1"/>
      <c r="H115" s="1"/>
      <c r="I115" s="1"/>
      <c r="J115" s="1"/>
      <c r="K115" s="1"/>
    </row>
    <row r="116" spans="1:11" ht="12.75">
      <c r="A116">
        <f>'Data Form'!E77</f>
        <v>0</v>
      </c>
      <c r="B116" t="s">
        <v>44</v>
      </c>
      <c r="F116" s="1"/>
      <c r="G116" s="1"/>
      <c r="H116" s="1"/>
      <c r="I116" s="1"/>
      <c r="J116" s="1"/>
      <c r="K116" s="1"/>
    </row>
    <row r="117" spans="6:11" ht="12.75">
      <c r="F117" s="1"/>
      <c r="G117" s="1"/>
      <c r="H117" s="1"/>
      <c r="I117" s="1"/>
      <c r="J117" s="1"/>
      <c r="K117" s="1"/>
    </row>
    <row r="118" spans="6:11" ht="12.75">
      <c r="F118" s="1"/>
      <c r="G118" s="1"/>
      <c r="H118" s="1"/>
      <c r="I118" s="1"/>
      <c r="J118" s="1"/>
      <c r="K118" s="1"/>
    </row>
    <row r="119" spans="6:11" ht="12.75">
      <c r="F119" s="1"/>
      <c r="G119" s="1"/>
      <c r="H119" s="1"/>
      <c r="I119" s="1"/>
      <c r="J119" s="1"/>
      <c r="K119" s="1"/>
    </row>
    <row r="120" spans="6:11" ht="12.75">
      <c r="F120" s="1"/>
      <c r="G120" s="1"/>
      <c r="H120" s="1"/>
      <c r="I120" s="1"/>
      <c r="J120" s="1"/>
      <c r="K120" s="1"/>
    </row>
    <row r="121" spans="6:11" ht="12.75">
      <c r="F121" s="1"/>
      <c r="G121" s="1"/>
      <c r="H121" s="1"/>
      <c r="I121" s="1"/>
      <c r="J121" s="1"/>
      <c r="K121" s="1"/>
    </row>
    <row r="122" spans="6:11" ht="12.75">
      <c r="F122" s="1"/>
      <c r="G122" s="1"/>
      <c r="H122" s="1"/>
      <c r="I122" s="1"/>
      <c r="J122" s="1"/>
      <c r="K122" s="1"/>
    </row>
    <row r="123" spans="6:11" ht="12.75">
      <c r="F123" s="1"/>
      <c r="G123" s="1"/>
      <c r="H123" s="1"/>
      <c r="I123" s="1"/>
      <c r="J123" s="1"/>
      <c r="K123" s="1"/>
    </row>
    <row r="124" spans="6:11" ht="12.75">
      <c r="F124" s="1"/>
      <c r="G124" s="1"/>
      <c r="H124" s="1"/>
      <c r="I124" s="1"/>
      <c r="J124" s="1"/>
      <c r="K124" s="1"/>
    </row>
    <row r="125" spans="6:11" ht="12.75">
      <c r="F125" s="1"/>
      <c r="G125" s="1"/>
      <c r="H125" s="1"/>
      <c r="I125" s="1"/>
      <c r="J125" s="1"/>
      <c r="K125" s="1"/>
    </row>
    <row r="126" spans="6:11" ht="12.75">
      <c r="F126" s="1"/>
      <c r="G126" s="1"/>
      <c r="H126" s="1"/>
      <c r="I126" s="1"/>
      <c r="J126" s="1"/>
      <c r="K126" s="1"/>
    </row>
    <row r="127" spans="6:11" ht="12.75">
      <c r="F127" s="1"/>
      <c r="G127" s="1"/>
      <c r="H127" s="1"/>
      <c r="I127" s="1"/>
      <c r="J127" s="1"/>
      <c r="K127" s="1"/>
    </row>
    <row r="128" spans="6:11" ht="12.75">
      <c r="F128" s="1"/>
      <c r="G128" s="1"/>
      <c r="H128" s="1"/>
      <c r="I128" s="1"/>
      <c r="J128" s="1"/>
      <c r="K128" s="1"/>
    </row>
    <row r="129" spans="6:11" ht="12.75">
      <c r="F129" s="1"/>
      <c r="G129" s="1"/>
      <c r="H129" s="1"/>
      <c r="I129" s="1"/>
      <c r="J129" s="1"/>
      <c r="K129" s="1"/>
    </row>
    <row r="130" spans="6:11" ht="12.75">
      <c r="F130" s="1"/>
      <c r="G130" s="1"/>
      <c r="H130" s="1"/>
      <c r="I130" s="1"/>
      <c r="J130" s="1"/>
      <c r="K130" s="1"/>
    </row>
    <row r="131" spans="6:11" ht="12.75">
      <c r="F131" s="1"/>
      <c r="G131" s="1"/>
      <c r="H131" s="1"/>
      <c r="I131" s="1"/>
      <c r="J131" s="1"/>
      <c r="K131" s="1"/>
    </row>
    <row r="132" spans="6:11" ht="12.75">
      <c r="F132" s="1"/>
      <c r="G132" s="1"/>
      <c r="H132" s="1"/>
      <c r="I132" s="1"/>
      <c r="J132" s="1"/>
      <c r="K132" s="1"/>
    </row>
    <row r="133" spans="6:11" ht="12.75">
      <c r="F133" s="1"/>
      <c r="G133" s="1"/>
      <c r="H133" s="1"/>
      <c r="I133" s="1"/>
      <c r="J133" s="1"/>
      <c r="K133" s="1"/>
    </row>
    <row r="134" spans="6:11" ht="12.75">
      <c r="F134" s="1"/>
      <c r="G134" s="1"/>
      <c r="H134" s="1"/>
      <c r="I134" s="1"/>
      <c r="J134" s="1"/>
      <c r="K134" s="1"/>
    </row>
    <row r="135" spans="6:11" ht="12.75">
      <c r="F135" s="1"/>
      <c r="G135" s="1"/>
      <c r="H135" s="1"/>
      <c r="I135" s="1"/>
      <c r="J135" s="1"/>
      <c r="K135" s="1"/>
    </row>
    <row r="136" spans="6:11" ht="12.75">
      <c r="F136" s="1"/>
      <c r="G136" s="1"/>
      <c r="H136" s="1"/>
      <c r="I136" s="1"/>
      <c r="J136" s="1"/>
      <c r="K136" s="1"/>
    </row>
    <row r="137" spans="6:11" ht="12.75">
      <c r="F137" s="1"/>
      <c r="G137" s="1"/>
      <c r="H137" s="1"/>
      <c r="I137" s="1"/>
      <c r="J137" s="1"/>
      <c r="K137" s="1"/>
    </row>
    <row r="138" spans="6:11" ht="12.75">
      <c r="F138" s="1"/>
      <c r="G138" s="1"/>
      <c r="H138" s="1"/>
      <c r="I138" s="1"/>
      <c r="J138" s="1"/>
      <c r="K138" s="1"/>
    </row>
    <row r="139" spans="6:11" ht="12.75">
      <c r="F139" s="1"/>
      <c r="G139" s="1"/>
      <c r="H139" s="1"/>
      <c r="I139" s="1"/>
      <c r="J139" s="1"/>
      <c r="K139" s="1"/>
    </row>
    <row r="140" spans="6:11" ht="12.75">
      <c r="F140" s="1"/>
      <c r="G140" s="1"/>
      <c r="H140" s="1"/>
      <c r="I140" s="1"/>
      <c r="J140" s="1"/>
      <c r="K140" s="1"/>
    </row>
    <row r="141" spans="6:11" ht="12.75">
      <c r="F141" s="1"/>
      <c r="G141" s="1"/>
      <c r="H141" s="1"/>
      <c r="I141" s="1"/>
      <c r="J141" s="1"/>
      <c r="K141" s="1"/>
    </row>
    <row r="142" spans="6:11" ht="12.75">
      <c r="F142" s="1"/>
      <c r="G142" s="1"/>
      <c r="H142" s="1"/>
      <c r="I142" s="1"/>
      <c r="J142" s="1"/>
      <c r="K142" s="1"/>
    </row>
    <row r="143" spans="6:11" ht="12.75">
      <c r="F143" s="1"/>
      <c r="G143" s="1"/>
      <c r="H143" s="1"/>
      <c r="I143" s="1"/>
      <c r="J143" s="1"/>
      <c r="K143" s="1"/>
    </row>
    <row r="144" spans="6:11" ht="12.75">
      <c r="F144" s="1"/>
      <c r="G144" s="1"/>
      <c r="H144" s="1"/>
      <c r="I144" s="1"/>
      <c r="J144" s="1"/>
      <c r="K144" s="1"/>
    </row>
    <row r="145" spans="6:11" ht="12.75">
      <c r="F145" s="1"/>
      <c r="G145" s="1"/>
      <c r="H145" s="1"/>
      <c r="I145" s="1"/>
      <c r="J145" s="1"/>
      <c r="K145" s="1"/>
    </row>
    <row r="146" spans="6:11" ht="12.75">
      <c r="F146" s="1"/>
      <c r="G146" s="1"/>
      <c r="H146" s="1"/>
      <c r="I146" s="1"/>
      <c r="J146" s="1"/>
      <c r="K146" s="1"/>
    </row>
    <row r="147" spans="6:11" ht="12.75">
      <c r="F147" s="1"/>
      <c r="G147" s="1"/>
      <c r="H147" s="1"/>
      <c r="I147" s="1"/>
      <c r="J147" s="1"/>
      <c r="K147" s="1"/>
    </row>
    <row r="148" spans="6:11" ht="12.75">
      <c r="F148" s="1"/>
      <c r="G148" s="1"/>
      <c r="H148" s="1"/>
      <c r="I148" s="1"/>
      <c r="J148" s="1"/>
      <c r="K148" s="1"/>
    </row>
    <row r="149" spans="6:11" ht="12.75">
      <c r="F149" s="1"/>
      <c r="G149" s="1"/>
      <c r="H149" s="1"/>
      <c r="I149" s="1"/>
      <c r="J149" s="1"/>
      <c r="K149" s="1"/>
    </row>
    <row r="150" spans="6:11" ht="12.75">
      <c r="F150" s="1"/>
      <c r="G150" s="1"/>
      <c r="H150" s="1"/>
      <c r="I150" s="1"/>
      <c r="J150" s="1"/>
      <c r="K150" s="1"/>
    </row>
    <row r="151" spans="6:11" ht="12.75">
      <c r="F151" s="1"/>
      <c r="G151" s="1"/>
      <c r="H151" s="1"/>
      <c r="I151" s="1"/>
      <c r="J151" s="1"/>
      <c r="K151" s="1"/>
    </row>
    <row r="152" spans="6:11" ht="12.75">
      <c r="F152" s="1"/>
      <c r="G152" s="1"/>
      <c r="H152" s="1"/>
      <c r="I152" s="1"/>
      <c r="J152" s="1"/>
      <c r="K152" s="1"/>
    </row>
    <row r="153" spans="6:11" ht="12.75">
      <c r="F153" s="1"/>
      <c r="G153" s="1"/>
      <c r="H153" s="1"/>
      <c r="I153" s="1"/>
      <c r="J153" s="1"/>
      <c r="K153" s="1"/>
    </row>
    <row r="154" spans="6:11" ht="12.75">
      <c r="F154" s="1"/>
      <c r="G154" s="1"/>
      <c r="H154" s="1"/>
      <c r="I154" s="1"/>
      <c r="J154" s="1"/>
      <c r="K154" s="1"/>
    </row>
    <row r="155" spans="6:11" ht="12.75">
      <c r="F155" s="1"/>
      <c r="G155" s="1"/>
      <c r="H155" s="1"/>
      <c r="I155" s="1"/>
      <c r="J155" s="1"/>
      <c r="K155" s="1"/>
    </row>
    <row r="156" spans="6:11" ht="12.75">
      <c r="F156" s="1"/>
      <c r="G156" s="1"/>
      <c r="H156" s="1"/>
      <c r="I156" s="1"/>
      <c r="J156" s="1"/>
      <c r="K156" s="1"/>
    </row>
    <row r="157" spans="6:11" ht="12.75">
      <c r="F157" s="1"/>
      <c r="G157" s="1"/>
      <c r="H157" s="1"/>
      <c r="I157" s="1"/>
      <c r="J157" s="1"/>
      <c r="K157" s="1"/>
    </row>
    <row r="158" spans="6:11" ht="12.75">
      <c r="F158" s="1"/>
      <c r="G158" s="1"/>
      <c r="H158" s="1"/>
      <c r="I158" s="1"/>
      <c r="J158" s="1"/>
      <c r="K158" s="1"/>
    </row>
    <row r="159" spans="6:11" ht="12.75">
      <c r="F159" s="1"/>
      <c r="G159" s="1"/>
      <c r="H159" s="1"/>
      <c r="I159" s="1"/>
      <c r="J159" s="1"/>
      <c r="K159" s="1"/>
    </row>
    <row r="160" spans="6:11" ht="12.75">
      <c r="F160" s="1"/>
      <c r="G160" s="1"/>
      <c r="H160" s="1"/>
      <c r="I160" s="1"/>
      <c r="J160" s="1"/>
      <c r="K160" s="1"/>
    </row>
    <row r="161" spans="6:11" ht="12.75">
      <c r="F161" s="1"/>
      <c r="G161" s="1"/>
      <c r="H161" s="1"/>
      <c r="I161" s="1"/>
      <c r="J161" s="1"/>
      <c r="K161" s="1"/>
    </row>
    <row r="162" spans="6:11" ht="12.75">
      <c r="F162" s="1"/>
      <c r="G162" s="1"/>
      <c r="H162" s="1"/>
      <c r="I162" s="1"/>
      <c r="J162" s="1"/>
      <c r="K162" s="1"/>
    </row>
    <row r="163" spans="6:11" ht="12.75">
      <c r="F163" s="1"/>
      <c r="G163" s="1"/>
      <c r="H163" s="1"/>
      <c r="I163" s="1"/>
      <c r="J163" s="1"/>
      <c r="K163" s="1"/>
    </row>
    <row r="164" spans="6:11" ht="12.75">
      <c r="F164" s="1"/>
      <c r="G164" s="1"/>
      <c r="H164" s="1"/>
      <c r="I164" s="1"/>
      <c r="J164" s="1"/>
      <c r="K164" s="1"/>
    </row>
    <row r="165" spans="6:11" ht="12.75">
      <c r="F165" s="1"/>
      <c r="G165" s="1"/>
      <c r="H165" s="1"/>
      <c r="I165" s="1"/>
      <c r="J165" s="1"/>
      <c r="K165" s="1"/>
    </row>
    <row r="166" spans="6:11" ht="12.75">
      <c r="F166" s="1"/>
      <c r="G166" s="1"/>
      <c r="H166" s="1"/>
      <c r="I166" s="1"/>
      <c r="J166" s="1"/>
      <c r="K166" s="1"/>
    </row>
    <row r="167" spans="6:11" ht="12.75">
      <c r="F167" s="1"/>
      <c r="G167" s="1"/>
      <c r="H167" s="1"/>
      <c r="I167" s="1"/>
      <c r="J167" s="1"/>
      <c r="K167" s="1"/>
    </row>
    <row r="168" spans="6:11" ht="12.75">
      <c r="F168" s="1"/>
      <c r="G168" s="1"/>
      <c r="H168" s="1"/>
      <c r="I168" s="1"/>
      <c r="J168" s="1"/>
      <c r="K168" s="1"/>
    </row>
    <row r="169" spans="6:11" ht="12.75">
      <c r="F169" s="1"/>
      <c r="G169" s="1"/>
      <c r="H169" s="1"/>
      <c r="I169" s="1"/>
      <c r="J169" s="1"/>
      <c r="K169" s="1"/>
    </row>
    <row r="170" spans="6:11" ht="12.75">
      <c r="F170" s="1"/>
      <c r="G170" s="1"/>
      <c r="H170" s="1"/>
      <c r="I170" s="1"/>
      <c r="J170" s="1"/>
      <c r="K170" s="1"/>
    </row>
    <row r="171" spans="6:11" ht="12.75">
      <c r="F171" s="1"/>
      <c r="G171" s="1"/>
      <c r="H171" s="1"/>
      <c r="I171" s="1"/>
      <c r="J171" s="1"/>
      <c r="K171" s="1"/>
    </row>
    <row r="172" spans="6:11" ht="12.75">
      <c r="F172" s="1"/>
      <c r="G172" s="1"/>
      <c r="H172" s="1"/>
      <c r="I172" s="1"/>
      <c r="J172" s="1"/>
      <c r="K172" s="1"/>
    </row>
    <row r="173" spans="6:11" ht="12.75">
      <c r="F173" s="1"/>
      <c r="G173" s="1"/>
      <c r="H173" s="1"/>
      <c r="I173" s="1"/>
      <c r="J173" s="1"/>
      <c r="K173" s="1"/>
    </row>
  </sheetData>
  <sheetProtection/>
  <mergeCells count="15">
    <mergeCell ref="V54:V55"/>
    <mergeCell ref="W54:W55"/>
    <mergeCell ref="X54:X55"/>
    <mergeCell ref="R54:R55"/>
    <mergeCell ref="S54:S55"/>
    <mergeCell ref="T54:T55"/>
    <mergeCell ref="U54:U55"/>
    <mergeCell ref="N54:N55"/>
    <mergeCell ref="O54:O55"/>
    <mergeCell ref="P54:P55"/>
    <mergeCell ref="Q54:Q55"/>
    <mergeCell ref="K54:K55"/>
    <mergeCell ref="K107:K108"/>
    <mergeCell ref="L54:L55"/>
    <mergeCell ref="M54:M5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Van Zee</dc:creator>
  <cp:keywords/>
  <dc:description/>
  <cp:lastModifiedBy>Ericha Courtright</cp:lastModifiedBy>
  <cp:lastPrinted>2003-06-13T19:36:20Z</cp:lastPrinted>
  <dcterms:created xsi:type="dcterms:W3CDTF">1999-10-01T20:14:47Z</dcterms:created>
  <dcterms:modified xsi:type="dcterms:W3CDTF">2006-11-22T17:37:20Z</dcterms:modified>
  <cp:category/>
  <cp:version/>
  <cp:contentType/>
  <cp:contentStatus/>
</cp:coreProperties>
</file>