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27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<sst xmlns="http://schemas.openxmlformats.org/spreadsheetml/2006/main" count="130" uniqueCount="44">
  <si>
    <t>Predicted</t>
  </si>
  <si>
    <t>Year</t>
  </si>
  <si>
    <t>Rank</t>
  </si>
  <si>
    <t>Probability</t>
  </si>
  <si>
    <t>in</t>
  </si>
  <si>
    <t>mm</t>
  </si>
  <si>
    <t>Slope</t>
  </si>
  <si>
    <t>X-axis Int</t>
  </si>
  <si>
    <t>Enter Target Corn Yield (bu/a)</t>
  </si>
  <si>
    <t>Enter Available Soil Water (in)</t>
  </si>
  <si>
    <t>Dryland Corn Yield Probability Calculator</t>
  </si>
  <si>
    <t xml:space="preserve">Probability of obtaining the </t>
  </si>
  <si>
    <t>To use the calculator:</t>
  </si>
  <si>
    <t xml:space="preserve">    amount of available soil water at planting is shown in the yellow cell</t>
  </si>
  <si>
    <t>Central Great Plains Research Station</t>
  </si>
  <si>
    <t>40335 County Road GG</t>
  </si>
  <si>
    <t>Akron, CO 80720</t>
  </si>
  <si>
    <t>specified yield (%)</t>
  </si>
  <si>
    <t>David C. Nielsen, Merle F. Vigil, and Joseph G. Benjamin</t>
  </si>
  <si>
    <t>970-345-0507</t>
  </si>
  <si>
    <t>The probability of obtaining the specified corn yield shown in the Probability Calculator is estimated based on relationships</t>
  </si>
  <si>
    <t>The probabilities generated by the Probability Calculator are for planning purposes only and are used at the sole risk of the user.</t>
  </si>
  <si>
    <t>The USDA-ARS assumes no liability for cropping decisions made on the basis of the results generated by the Probability Calculator.</t>
  </si>
  <si>
    <t>derived from experimental data and the long-term rainfall record recorded at the Central Great Plains Research Station, Akron, CO.</t>
  </si>
  <si>
    <t>The probabilities are based solely on crop response to soil water and precipitation and assume other factors such as fertility,</t>
  </si>
  <si>
    <t>temperature, hail, weed control, disease, and insects are not limiting to yield.</t>
  </si>
  <si>
    <t>2. Enter the available soil water at planting into the red cell</t>
  </si>
  <si>
    <t>3. Enter a target corn grain yield into the blue cell</t>
  </si>
  <si>
    <t>4. The probability of obtaining the specified yield with the given</t>
  </si>
  <si>
    <t>Select a Location from drop down list</t>
  </si>
  <si>
    <t>Akron</t>
  </si>
  <si>
    <t xml:space="preserve">Yield </t>
  </si>
  <si>
    <t>(kg/ha)</t>
  </si>
  <si>
    <t>Sidney</t>
  </si>
  <si>
    <t>Yield</t>
  </si>
  <si>
    <t>Fort Morgan</t>
  </si>
  <si>
    <t>North Platte</t>
  </si>
  <si>
    <t>Burlington</t>
  </si>
  <si>
    <t>Wray</t>
  </si>
  <si>
    <t>1. Click the green cell below and select a location from the drop down list</t>
  </si>
  <si>
    <t>This spreadsheet calculates the probability of obtaining a specified corn grain yield at several Great Plains locations based on</t>
  </si>
  <si>
    <t>a user-input value of available soil water at planting and the long-term rainfall record for rain falling between 15 July and 25 August.</t>
  </si>
  <si>
    <t>Tribune</t>
  </si>
  <si>
    <t>McCook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</si>
</sst>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Border="1" applyAlignment="1">
      <alignment/>
    </xf>
    <xf numFmtId="0" fontId="5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1" fontId="0" fillId="7" borderId="0" xfId="0" applyNumberFormat="1" applyFill="1" applyAlignment="1">
      <alignment/>
    </xf>
    <xf numFmtId="2" fontId="0" fillId="7" borderId="0" xfId="0" applyNumberFormat="1" applyFill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1" fontId="0" fillId="8" borderId="0" xfId="0" applyNumberFormat="1" applyFill="1" applyAlignment="1">
      <alignment/>
    </xf>
    <xf numFmtId="2" fontId="0" fillId="8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Alignment="1">
      <alignment/>
    </xf>
    <xf numFmtId="1" fontId="0" fillId="9" borderId="0" xfId="0" applyNumberFormat="1" applyFill="1" applyAlignment="1">
      <alignment/>
    </xf>
    <xf numFmtId="2" fontId="0" fillId="9" borderId="0" xfId="0" applyNumberFormat="1" applyFill="1" applyAlignment="1">
      <alignment/>
    </xf>
    <xf numFmtId="0" fontId="0" fillId="10" borderId="0" xfId="0" applyFill="1" applyAlignment="1">
      <alignment/>
    </xf>
    <xf numFmtId="0" fontId="1" fillId="10" borderId="0" xfId="0" applyFont="1" applyFill="1" applyAlignment="1">
      <alignment/>
    </xf>
    <xf numFmtId="1" fontId="0" fillId="10" borderId="0" xfId="0" applyNumberFormat="1" applyFill="1" applyAlignment="1">
      <alignment/>
    </xf>
    <xf numFmtId="2" fontId="0" fillId="10" borderId="0" xfId="0" applyNumberFormat="1" applyFill="1" applyAlignment="1">
      <alignment/>
    </xf>
    <xf numFmtId="0" fontId="0" fillId="11" borderId="0" xfId="0" applyFill="1" applyAlignment="1">
      <alignment/>
    </xf>
    <xf numFmtId="0" fontId="1" fillId="11" borderId="0" xfId="0" applyFont="1" applyFill="1" applyAlignment="1">
      <alignment/>
    </xf>
    <xf numFmtId="1" fontId="0" fillId="11" borderId="0" xfId="0" applyNumberFormat="1" applyFill="1" applyAlignment="1">
      <alignment/>
    </xf>
    <xf numFmtId="2" fontId="0" fillId="11" borderId="0" xfId="0" applyNumberFormat="1" applyFill="1" applyAlignment="1">
      <alignment/>
    </xf>
    <xf numFmtId="0" fontId="1" fillId="5" borderId="0" xfId="0" applyFont="1" applyFill="1" applyAlignment="1">
      <alignment/>
    </xf>
    <xf numFmtId="1" fontId="0" fillId="5" borderId="0" xfId="0" applyNumberFormat="1" applyFill="1" applyAlignment="1">
      <alignment/>
    </xf>
    <xf numFmtId="2" fontId="0" fillId="5" borderId="0" xfId="0" applyNumberFormat="1" applyFill="1" applyAlignment="1">
      <alignment/>
    </xf>
    <xf numFmtId="0" fontId="3" fillId="3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>
      <alignment horizontal="center"/>
    </xf>
    <xf numFmtId="0" fontId="3" fillId="6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4</xdr:row>
      <xdr:rowOff>0</xdr:rowOff>
    </xdr:from>
    <xdr:to>
      <xdr:col>14</xdr:col>
      <xdr:colOff>466725</xdr:colOff>
      <xdr:row>22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742950"/>
          <a:ext cx="40290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1</xdr:col>
      <xdr:colOff>342900</xdr:colOff>
      <xdr:row>23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0040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19</xdr:row>
      <xdr:rowOff>19050</xdr:rowOff>
    </xdr:from>
    <xdr:to>
      <xdr:col>3</xdr:col>
      <xdr:colOff>190500</xdr:colOff>
      <xdr:row>23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319087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1"/>
  <sheetViews>
    <sheetView showGridLines="0" tabSelected="1" workbookViewId="0" topLeftCell="A1">
      <selection activeCell="E13" sqref="E13"/>
    </sheetView>
  </sheetViews>
  <sheetFormatPr defaultColWidth="9.140625" defaultRowHeight="12.75"/>
  <cols>
    <col min="3" max="3" width="9.8515625" style="0" customWidth="1"/>
    <col min="4" max="4" width="7.00390625" style="0" customWidth="1"/>
    <col min="5" max="5" width="12.140625" style="0" customWidth="1"/>
  </cols>
  <sheetData>
    <row r="1" ht="20.25">
      <c r="A1" s="9" t="s">
        <v>10</v>
      </c>
    </row>
    <row r="3" ht="12.75">
      <c r="A3" t="s">
        <v>40</v>
      </c>
    </row>
    <row r="4" ht="12.75">
      <c r="A4" t="s">
        <v>41</v>
      </c>
    </row>
    <row r="6" ht="12.75">
      <c r="A6" t="s">
        <v>12</v>
      </c>
    </row>
    <row r="7" spans="1:8" ht="12.75">
      <c r="A7" s="17" t="s">
        <v>39</v>
      </c>
      <c r="B7" s="17"/>
      <c r="C7" s="17"/>
      <c r="D7" s="17"/>
      <c r="E7" s="17"/>
      <c r="F7" s="17"/>
      <c r="G7" s="17"/>
      <c r="H7" s="18"/>
    </row>
    <row r="8" spans="1:8" ht="12.75">
      <c r="A8" s="4" t="s">
        <v>26</v>
      </c>
      <c r="B8" s="4"/>
      <c r="C8" s="4"/>
      <c r="D8" s="4"/>
      <c r="E8" s="4"/>
      <c r="F8" s="4"/>
      <c r="G8" s="4"/>
      <c r="H8" s="3"/>
    </row>
    <row r="9" spans="1:13" ht="12.75">
      <c r="A9" s="6" t="s">
        <v>27</v>
      </c>
      <c r="B9" s="6"/>
      <c r="C9" s="6"/>
      <c r="D9" s="6"/>
      <c r="E9" s="6"/>
      <c r="F9" s="6"/>
      <c r="G9" s="6"/>
      <c r="H9" s="5"/>
      <c r="M9" s="8"/>
    </row>
    <row r="10" spans="1:8" ht="12.75">
      <c r="A10" s="7" t="s">
        <v>28</v>
      </c>
      <c r="B10" s="7"/>
      <c r="C10" s="7"/>
      <c r="D10" s="7"/>
      <c r="E10" s="7"/>
      <c r="F10" s="7"/>
      <c r="G10" s="7"/>
      <c r="H10" s="2"/>
    </row>
    <row r="11" spans="1:8" ht="12.75">
      <c r="A11" s="7" t="s">
        <v>13</v>
      </c>
      <c r="B11" s="7"/>
      <c r="C11" s="7"/>
      <c r="D11" s="7"/>
      <c r="E11" s="7"/>
      <c r="F11" s="7"/>
      <c r="G11" s="7"/>
      <c r="H11" s="2"/>
    </row>
    <row r="13" spans="1:5" ht="12.75">
      <c r="A13" s="1" t="s">
        <v>29</v>
      </c>
      <c r="E13" s="48" t="s">
        <v>30</v>
      </c>
    </row>
    <row r="14" spans="1:5" ht="12.75">
      <c r="A14" s="1" t="s">
        <v>9</v>
      </c>
      <c r="B14" s="1"/>
      <c r="C14" s="1"/>
      <c r="E14" s="45">
        <v>8</v>
      </c>
    </row>
    <row r="15" spans="1:5" ht="12.75">
      <c r="A15" s="1" t="s">
        <v>8</v>
      </c>
      <c r="B15" s="1"/>
      <c r="C15" s="1"/>
      <c r="E15" s="46">
        <v>50</v>
      </c>
    </row>
    <row r="16" spans="1:3" ht="12.75">
      <c r="A16" s="1"/>
      <c r="B16" s="1"/>
      <c r="C16" s="1"/>
    </row>
    <row r="17" spans="1:3" ht="12.75">
      <c r="A17" s="1" t="s">
        <v>11</v>
      </c>
      <c r="B17" s="1"/>
      <c r="C17" s="1"/>
    </row>
    <row r="18" spans="1:5" ht="12.75">
      <c r="A18" s="1" t="s">
        <v>17</v>
      </c>
      <c r="B18" s="1"/>
      <c r="C18" s="1"/>
      <c r="E18" s="47">
        <f>IF(E13="Akron",VLOOKUP(H55,A59:H158,4),IF(E13="Sidney",VLOOKUP(P55,I59:P158,4),IF(E13="Tribune",VLOOKUP(X55,Q59:X166,4),IF(E13="Fort Morgan",VLOOKUP(AF55,Y59:AF118,4),IF(E13="Wray",VLOOKUP(H162,A166:H255,4),IF(E13="Burlington",VLOOKUP(P162,I166:P255,4),IF(E13="North Platte",VLOOKUP(X169,Q173:X231,4),VLOOKUP(AF169,Y173:AF271,4))))))))</f>
        <v>40</v>
      </c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16" ht="12.75">
      <c r="A25" s="11" t="s">
        <v>18</v>
      </c>
      <c r="B25" s="12"/>
      <c r="C25" s="12"/>
      <c r="D25" s="13"/>
      <c r="E25" s="13"/>
      <c r="F25" s="14" t="s">
        <v>20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>
      <c r="A26" s="11" t="s">
        <v>14</v>
      </c>
      <c r="B26" s="12"/>
      <c r="C26" s="12"/>
      <c r="D26" s="13"/>
      <c r="E26" s="13"/>
      <c r="F26" s="15" t="s">
        <v>23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>
      <c r="A27" s="11" t="s">
        <v>15</v>
      </c>
      <c r="B27" s="12"/>
      <c r="C27" s="12"/>
      <c r="D27" s="13"/>
      <c r="E27" s="13"/>
      <c r="F27" s="15" t="s">
        <v>24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16" t="s">
        <v>16</v>
      </c>
      <c r="B28" s="13"/>
      <c r="C28" s="13"/>
      <c r="D28" s="13"/>
      <c r="E28" s="13"/>
      <c r="F28" s="15" t="s">
        <v>25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16" t="s">
        <v>19</v>
      </c>
      <c r="B29" s="13"/>
      <c r="C29" s="13"/>
      <c r="D29" s="13"/>
      <c r="E29" s="13"/>
      <c r="F29" s="15" t="s">
        <v>21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3"/>
      <c r="B30" s="13"/>
      <c r="C30" s="13"/>
      <c r="D30" s="13"/>
      <c r="E30" s="13"/>
      <c r="F30" s="15" t="s">
        <v>22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6" ht="12.75" hidden="1"/>
    <row r="37" ht="12.75" hidden="1"/>
    <row r="38" ht="12.75" hidden="1"/>
    <row r="39" ht="12.75" hidden="1">
      <c r="A39" t="s">
        <v>30</v>
      </c>
    </row>
    <row r="40" ht="12.75" hidden="1">
      <c r="A40" t="s">
        <v>37</v>
      </c>
    </row>
    <row r="41" ht="12.75" hidden="1">
      <c r="A41" t="s">
        <v>35</v>
      </c>
    </row>
    <row r="42" ht="12.75" hidden="1">
      <c r="A42" t="s">
        <v>43</v>
      </c>
    </row>
    <row r="43" ht="12.75" hidden="1">
      <c r="A43" t="s">
        <v>36</v>
      </c>
    </row>
    <row r="44" ht="12.75" hidden="1">
      <c r="A44" t="s">
        <v>33</v>
      </c>
    </row>
    <row r="45" ht="12.75" hidden="1">
      <c r="A45" t="s">
        <v>42</v>
      </c>
    </row>
    <row r="46" ht="12.75" hidden="1">
      <c r="A46" t="s">
        <v>38</v>
      </c>
    </row>
    <row r="47" ht="12.75" hidden="1"/>
    <row r="48" ht="12.75" hidden="1"/>
    <row r="49" ht="12.75" hidden="1"/>
    <row r="50" ht="12.75" hidden="1"/>
    <row r="51" ht="12.75" hidden="1"/>
    <row r="52" ht="12.75" hidden="1"/>
    <row r="53" spans="1:32" ht="12.75" hidden="1">
      <c r="A53" s="20"/>
      <c r="B53" s="20"/>
      <c r="C53" s="20"/>
      <c r="D53" s="20"/>
      <c r="E53" s="20"/>
      <c r="F53" s="20"/>
      <c r="G53" s="20"/>
      <c r="H53" s="20" t="s">
        <v>31</v>
      </c>
      <c r="I53" s="23"/>
      <c r="J53" s="23"/>
      <c r="K53" s="23"/>
      <c r="L53" s="23"/>
      <c r="M53" s="23"/>
      <c r="N53" s="23"/>
      <c r="O53" s="23"/>
      <c r="P53" s="23" t="s">
        <v>34</v>
      </c>
      <c r="Q53" s="30"/>
      <c r="R53" s="30"/>
      <c r="S53" s="30"/>
      <c r="T53" s="30"/>
      <c r="U53" s="30"/>
      <c r="V53" s="30"/>
      <c r="W53" s="30"/>
      <c r="X53" s="30" t="s">
        <v>34</v>
      </c>
      <c r="Y53" s="34"/>
      <c r="Z53" s="34"/>
      <c r="AA53" s="34"/>
      <c r="AB53" s="34"/>
      <c r="AC53" s="34"/>
      <c r="AD53" s="34"/>
      <c r="AE53" s="34"/>
      <c r="AF53" s="34" t="s">
        <v>34</v>
      </c>
    </row>
    <row r="54" spans="1:32" ht="12.75" hidden="1">
      <c r="A54" s="19" t="s">
        <v>30</v>
      </c>
      <c r="B54" s="20"/>
      <c r="C54" s="20"/>
      <c r="D54" s="20"/>
      <c r="E54" s="20"/>
      <c r="F54" s="20"/>
      <c r="G54" s="20"/>
      <c r="H54" s="20" t="s">
        <v>32</v>
      </c>
      <c r="I54" s="24" t="s">
        <v>33</v>
      </c>
      <c r="J54" s="23"/>
      <c r="K54" s="23"/>
      <c r="L54" s="23"/>
      <c r="M54" s="23"/>
      <c r="N54" s="23"/>
      <c r="O54" s="23"/>
      <c r="P54" s="23" t="s">
        <v>32</v>
      </c>
      <c r="Q54" s="31" t="s">
        <v>42</v>
      </c>
      <c r="R54" s="30"/>
      <c r="S54" s="30"/>
      <c r="T54" s="30"/>
      <c r="U54" s="30"/>
      <c r="V54" s="30"/>
      <c r="W54" s="30"/>
      <c r="X54" s="30" t="s">
        <v>32</v>
      </c>
      <c r="Y54" s="35" t="s">
        <v>35</v>
      </c>
      <c r="Z54" s="34"/>
      <c r="AA54" s="34"/>
      <c r="AB54" s="34"/>
      <c r="AC54" s="34"/>
      <c r="AD54" s="34"/>
      <c r="AE54" s="34"/>
      <c r="AF54" s="34" t="s">
        <v>32</v>
      </c>
    </row>
    <row r="55" spans="1:32" ht="12.75" hidden="1">
      <c r="A55" s="20"/>
      <c r="B55" s="20"/>
      <c r="C55" s="20"/>
      <c r="D55" s="20"/>
      <c r="E55" s="20"/>
      <c r="F55" s="20"/>
      <c r="G55" s="20"/>
      <c r="H55" s="20">
        <f>(E15*56*1.12)</f>
        <v>3136.0000000000005</v>
      </c>
      <c r="I55" s="23"/>
      <c r="J55" s="23"/>
      <c r="K55" s="23"/>
      <c r="L55" s="23"/>
      <c r="M55" s="23"/>
      <c r="N55" s="23"/>
      <c r="O55" s="23"/>
      <c r="P55" s="23">
        <f>(E15*56*1.12)</f>
        <v>3136.0000000000005</v>
      </c>
      <c r="Q55" s="30"/>
      <c r="R55" s="30"/>
      <c r="S55" s="30"/>
      <c r="T55" s="30"/>
      <c r="U55" s="30"/>
      <c r="V55" s="30"/>
      <c r="W55" s="30"/>
      <c r="X55" s="30">
        <f>($E$15*56*1.12)</f>
        <v>3136.0000000000005</v>
      </c>
      <c r="Y55" s="34"/>
      <c r="Z55" s="34"/>
      <c r="AA55" s="34"/>
      <c r="AB55" s="34"/>
      <c r="AC55" s="34"/>
      <c r="AD55" s="34"/>
      <c r="AE55" s="34"/>
      <c r="AF55" s="34">
        <f>($E$15*56*1.12)</f>
        <v>3136.0000000000005</v>
      </c>
    </row>
    <row r="56" spans="1:32" ht="12.75" hidden="1">
      <c r="A56" s="20"/>
      <c r="B56" s="20"/>
      <c r="C56" s="20"/>
      <c r="D56" s="20"/>
      <c r="E56" s="20"/>
      <c r="F56" s="20"/>
      <c r="G56" s="20"/>
      <c r="H56" s="20"/>
      <c r="I56" s="23"/>
      <c r="J56" s="23"/>
      <c r="K56" s="23"/>
      <c r="L56" s="23"/>
      <c r="M56" s="23"/>
      <c r="N56" s="23"/>
      <c r="O56" s="23"/>
      <c r="P56" s="23"/>
      <c r="Q56" s="30"/>
      <c r="R56" s="30"/>
      <c r="S56" s="30"/>
      <c r="T56" s="30"/>
      <c r="U56" s="30"/>
      <c r="V56" s="30"/>
      <c r="W56" s="30"/>
      <c r="X56" s="30"/>
      <c r="Y56" s="34"/>
      <c r="Z56" s="34"/>
      <c r="AA56" s="34"/>
      <c r="AB56" s="34"/>
      <c r="AC56" s="34"/>
      <c r="AD56" s="34"/>
      <c r="AE56" s="34"/>
      <c r="AF56" s="34"/>
    </row>
    <row r="57" spans="1:32" ht="12.75" hidden="1">
      <c r="A57" s="20"/>
      <c r="B57" s="20"/>
      <c r="C57" s="20"/>
      <c r="D57" s="20"/>
      <c r="E57" s="20"/>
      <c r="F57" s="20"/>
      <c r="G57" s="20" t="s">
        <v>0</v>
      </c>
      <c r="H57" s="20" t="s">
        <v>0</v>
      </c>
      <c r="I57" s="23"/>
      <c r="J57" s="23"/>
      <c r="K57" s="23"/>
      <c r="L57" s="23"/>
      <c r="M57" s="23"/>
      <c r="N57" s="23"/>
      <c r="O57" s="23" t="s">
        <v>0</v>
      </c>
      <c r="P57" s="23" t="s">
        <v>0</v>
      </c>
      <c r="Q57" s="30"/>
      <c r="R57" s="30"/>
      <c r="S57" s="30"/>
      <c r="T57" s="30"/>
      <c r="U57" s="30"/>
      <c r="V57" s="30"/>
      <c r="W57" s="30" t="s">
        <v>0</v>
      </c>
      <c r="X57" s="30" t="s">
        <v>0</v>
      </c>
      <c r="Y57" s="34"/>
      <c r="Z57" s="34"/>
      <c r="AA57" s="34"/>
      <c r="AB57" s="34"/>
      <c r="AC57" s="34"/>
      <c r="AD57" s="34"/>
      <c r="AE57" s="34" t="s">
        <v>0</v>
      </c>
      <c r="AF57" s="34" t="s">
        <v>0</v>
      </c>
    </row>
    <row r="58" spans="1:32" ht="12.75" hidden="1">
      <c r="A58" s="19">
        <f>(E14*25.4)</f>
        <v>203.2</v>
      </c>
      <c r="B58" s="20" t="s">
        <v>1</v>
      </c>
      <c r="C58" s="20" t="s">
        <v>2</v>
      </c>
      <c r="D58" s="20" t="s">
        <v>3</v>
      </c>
      <c r="E58" s="20" t="s">
        <v>4</v>
      </c>
      <c r="F58" s="20" t="s">
        <v>5</v>
      </c>
      <c r="G58" s="20" t="s">
        <v>6</v>
      </c>
      <c r="H58" s="20" t="s">
        <v>7</v>
      </c>
      <c r="I58" s="24">
        <f>(E14*25.4)</f>
        <v>203.2</v>
      </c>
      <c r="J58" s="23" t="s">
        <v>1</v>
      </c>
      <c r="K58" s="23" t="s">
        <v>2</v>
      </c>
      <c r="L58" s="23" t="s">
        <v>3</v>
      </c>
      <c r="M58" s="23" t="s">
        <v>4</v>
      </c>
      <c r="N58" s="23" t="s">
        <v>5</v>
      </c>
      <c r="O58" s="23" t="s">
        <v>6</v>
      </c>
      <c r="P58" s="23" t="s">
        <v>7</v>
      </c>
      <c r="Q58" s="31">
        <f>($E$14*25.4)</f>
        <v>203.2</v>
      </c>
      <c r="R58" s="30" t="s">
        <v>1</v>
      </c>
      <c r="S58" s="30" t="s">
        <v>2</v>
      </c>
      <c r="T58" s="30" t="s">
        <v>3</v>
      </c>
      <c r="U58" s="30" t="s">
        <v>4</v>
      </c>
      <c r="V58" s="30" t="s">
        <v>5</v>
      </c>
      <c r="W58" s="30" t="s">
        <v>6</v>
      </c>
      <c r="X58" s="30" t="s">
        <v>7</v>
      </c>
      <c r="Y58" s="35">
        <f>($E$14*25.4)</f>
        <v>203.2</v>
      </c>
      <c r="Z58" s="34" t="s">
        <v>1</v>
      </c>
      <c r="AA58" s="34" t="s">
        <v>2</v>
      </c>
      <c r="AB58" s="34" t="s">
        <v>3</v>
      </c>
      <c r="AC58" s="34" t="s">
        <v>4</v>
      </c>
      <c r="AD58" s="34" t="s">
        <v>5</v>
      </c>
      <c r="AE58" s="34" t="s">
        <v>6</v>
      </c>
      <c r="AF58" s="34" t="s">
        <v>7</v>
      </c>
    </row>
    <row r="59" spans="1:32" ht="12.75" hidden="1">
      <c r="A59" s="21">
        <f>($G59*(A$58-$H59))</f>
        <v>30.8389785349415</v>
      </c>
      <c r="B59" s="20">
        <v>1967</v>
      </c>
      <c r="C59" s="20">
        <v>60</v>
      </c>
      <c r="D59" s="20">
        <v>100</v>
      </c>
      <c r="E59" s="22">
        <v>0.52</v>
      </c>
      <c r="F59" s="22">
        <v>13.208</v>
      </c>
      <c r="G59" s="22">
        <f>IF(F59&lt;94,0.16889*F59-0.6492,0.73337*F59-52.97971)</f>
        <v>1.5814991200000001</v>
      </c>
      <c r="H59" s="22">
        <f>IF(F59&lt;94,214-2.2449*F59-0.6492,0)</f>
        <v>183.7001608</v>
      </c>
      <c r="I59" s="25">
        <f>($O59*(I$58-$P59))</f>
        <v>5.857580089933828</v>
      </c>
      <c r="J59" s="23">
        <v>1964</v>
      </c>
      <c r="K59" s="23">
        <v>1</v>
      </c>
      <c r="L59" s="25">
        <f aca="true" t="shared" si="0" ref="L59:L65">(61-K59)/60*100</f>
        <v>100</v>
      </c>
      <c r="M59" s="23">
        <v>0.32</v>
      </c>
      <c r="N59" s="26">
        <f>(M59*25.4)</f>
        <v>8.128</v>
      </c>
      <c r="O59" s="26">
        <f>IF(N59&lt;94,0.16889*N59-0.6492,0.73337*N59-52.97971)</f>
        <v>0.7235379200000001</v>
      </c>
      <c r="P59" s="26">
        <f>IF(N59&lt;94,214-2.2449*N59-0.6492,0)</f>
        <v>195.10425279999998</v>
      </c>
      <c r="Q59" s="32">
        <f>($W59*(Q$58-$X59))</f>
        <v>0.25060888419584426</v>
      </c>
      <c r="R59" s="30">
        <v>1935</v>
      </c>
      <c r="S59" s="30">
        <v>1</v>
      </c>
      <c r="T59" s="32">
        <f>(109-S59)/108*100</f>
        <v>100</v>
      </c>
      <c r="U59" s="30">
        <v>0.13</v>
      </c>
      <c r="V59" s="33">
        <f>(U59*25.4)</f>
        <v>3.302</v>
      </c>
      <c r="W59" s="33">
        <f>IF(V59&lt;94,0.16889*V59-0.6492,0.73337*V59-52.97971)</f>
        <v>-0.09152521999999996</v>
      </c>
      <c r="X59" s="33">
        <f>IF(V59&lt;94,214-2.2449*V59-0.6492,0)</f>
        <v>205.9381402</v>
      </c>
      <c r="Y59" s="36">
        <f>(AE59*(Y$58-AF59))</f>
        <v>6.641897260465755</v>
      </c>
      <c r="Z59" s="34">
        <v>1971</v>
      </c>
      <c r="AA59" s="34">
        <v>1</v>
      </c>
      <c r="AB59" s="36">
        <f>(61-AA59)/60*100</f>
        <v>100</v>
      </c>
      <c r="AC59" s="34">
        <v>0.33</v>
      </c>
      <c r="AD59" s="37">
        <f>(AC59*25.4)</f>
        <v>8.382</v>
      </c>
      <c r="AE59" s="37">
        <f>IF(AD59&lt;94,0.16889*AD59-0.6492,0.73337*AD59-52.97971)</f>
        <v>0.76643598</v>
      </c>
      <c r="AF59" s="37">
        <f aca="true" t="shared" si="1" ref="AF59:AF65">IF(AD59&lt;94,214-2.2449*AD59-0.6492,0)</f>
        <v>194.5340482</v>
      </c>
    </row>
    <row r="60" spans="1:32" ht="12.75" hidden="1">
      <c r="A60" s="21">
        <f aca="true" t="shared" si="2" ref="A60:A123">($G60*(A$58-$H60))</f>
        <v>75.38891389440995</v>
      </c>
      <c r="B60" s="20">
        <v>1960</v>
      </c>
      <c r="C60" s="20">
        <v>53</v>
      </c>
      <c r="D60" s="20">
        <v>99</v>
      </c>
      <c r="E60" s="22">
        <v>0.72</v>
      </c>
      <c r="F60" s="22">
        <v>18.287999999999997</v>
      </c>
      <c r="G60" s="22">
        <f aca="true" t="shared" si="3" ref="G60:G123">IF(F60&lt;94,0.16889*F60-0.6492,0.73337*F60-52.97971)</f>
        <v>2.43946032</v>
      </c>
      <c r="H60" s="22">
        <f aca="true" t="shared" si="4" ref="H60:H123">IF(F60&lt;94,214-2.2449*F60-0.6492,0)</f>
        <v>172.2960688</v>
      </c>
      <c r="I60" s="25">
        <f aca="true" t="shared" si="5" ref="I60:I118">($O60*(I$58-$P60))</f>
        <v>10.268379365455047</v>
      </c>
      <c r="J60" s="23">
        <v>1971</v>
      </c>
      <c r="K60" s="23">
        <v>2</v>
      </c>
      <c r="L60" s="25">
        <f t="shared" si="0"/>
        <v>98.33333333333333</v>
      </c>
      <c r="M60" s="23">
        <v>0.37</v>
      </c>
      <c r="N60" s="26">
        <f>(M60*25.4)</f>
        <v>9.398</v>
      </c>
      <c r="O60" s="26">
        <f aca="true" t="shared" si="6" ref="O60:O118">IF(N60&lt;94,0.16889*N60-0.6492,0.73337*N60-52.97971)</f>
        <v>0.9380282200000001</v>
      </c>
      <c r="P60" s="26">
        <f aca="true" t="shared" si="7" ref="P60:P118">IF(N60&lt;94,214-2.2449*N60-0.6492,0)</f>
        <v>192.25322979999999</v>
      </c>
      <c r="Q60" s="32">
        <f aca="true" t="shared" si="8" ref="Q60:Q123">($W60*(Q$58-$X60))</f>
        <v>3.798156632054916</v>
      </c>
      <c r="R60" s="30">
        <v>1983</v>
      </c>
      <c r="S60" s="30">
        <v>2</v>
      </c>
      <c r="T60" s="32">
        <f aca="true" t="shared" si="9" ref="T60:T123">(109-S60)/108*100</f>
        <v>99.07407407407408</v>
      </c>
      <c r="U60" s="30">
        <v>0.29</v>
      </c>
      <c r="V60" s="33">
        <f>(U60*25.4)</f>
        <v>7.365999999999999</v>
      </c>
      <c r="W60" s="33">
        <f aca="true" t="shared" si="10" ref="W60:W123">IF(V60&lt;94,0.16889*V60-0.6492,0.73337*V60-52.97971)</f>
        <v>0.59484374</v>
      </c>
      <c r="X60" s="33">
        <f>IF(V60&lt;94,214-2.2449*V60-0.6492,0)</f>
        <v>196.8148666</v>
      </c>
      <c r="Y60" s="36">
        <f>(AE60*(Y$58-AF60))</f>
        <v>30.8389785349415</v>
      </c>
      <c r="Z60" s="34">
        <v>1960</v>
      </c>
      <c r="AA60" s="34">
        <v>2</v>
      </c>
      <c r="AB60" s="36">
        <f aca="true" t="shared" si="11" ref="AB60:AB118">(61-AA60)/60*100</f>
        <v>98.33333333333333</v>
      </c>
      <c r="AC60" s="34">
        <v>0.52</v>
      </c>
      <c r="AD60" s="37">
        <f>(AC60*25.4)</f>
        <v>13.208</v>
      </c>
      <c r="AE60" s="37">
        <f aca="true" t="shared" si="12" ref="AE60:AE118">IF(AD60&lt;94,0.16889*AD60-0.6492,0.73337*AD60-52.97971)</f>
        <v>1.5814991200000001</v>
      </c>
      <c r="AF60" s="37">
        <f t="shared" si="1"/>
        <v>183.7001608</v>
      </c>
    </row>
    <row r="61" spans="1:32" ht="12.75" hidden="1">
      <c r="A61" s="21">
        <f t="shared" si="2"/>
        <v>78.130084756388</v>
      </c>
      <c r="B61" s="20">
        <v>1952</v>
      </c>
      <c r="C61" s="20">
        <v>45</v>
      </c>
      <c r="D61" s="20">
        <v>98</v>
      </c>
      <c r="E61" s="22">
        <v>0.73</v>
      </c>
      <c r="F61" s="22">
        <v>18.541999999999998</v>
      </c>
      <c r="G61" s="22">
        <f t="shared" si="3"/>
        <v>2.48235838</v>
      </c>
      <c r="H61" s="22">
        <f t="shared" si="4"/>
        <v>171.7258642</v>
      </c>
      <c r="I61" s="25">
        <f t="shared" si="5"/>
        <v>29.125155860972654</v>
      </c>
      <c r="J61" s="23">
        <v>2000</v>
      </c>
      <c r="K61" s="23">
        <v>3</v>
      </c>
      <c r="L61" s="25">
        <f t="shared" si="0"/>
        <v>96.66666666666667</v>
      </c>
      <c r="M61" s="23">
        <v>0.51</v>
      </c>
      <c r="N61" s="26">
        <f aca="true" t="shared" si="13" ref="N61:N118">(M61*25.4)</f>
        <v>12.953999999999999</v>
      </c>
      <c r="O61" s="26">
        <f t="shared" si="6"/>
        <v>1.53860106</v>
      </c>
      <c r="P61" s="26">
        <f t="shared" si="7"/>
        <v>184.2703654</v>
      </c>
      <c r="Q61" s="32">
        <f t="shared" si="8"/>
        <v>25.844274539893465</v>
      </c>
      <c r="R61" s="30">
        <v>1960</v>
      </c>
      <c r="S61" s="30">
        <v>3</v>
      </c>
      <c r="T61" s="32">
        <f t="shared" si="9"/>
        <v>98.14814814814815</v>
      </c>
      <c r="U61" s="30">
        <v>0.49</v>
      </c>
      <c r="V61" s="33">
        <f aca="true" t="shared" si="14" ref="V61:V124">(U61*25.4)</f>
        <v>12.446</v>
      </c>
      <c r="W61" s="33">
        <f t="shared" si="10"/>
        <v>1.45280494</v>
      </c>
      <c r="X61" s="33">
        <f>IF(V61&lt;94,214-2.2449*V61-0.6492,0)</f>
        <v>185.4107746</v>
      </c>
      <c r="Y61" s="36">
        <f aca="true" t="shared" si="15" ref="Y61:Y118">(AE61*(Y$58-AF61))</f>
        <v>30.8389785349415</v>
      </c>
      <c r="Z61" s="34">
        <v>1967</v>
      </c>
      <c r="AA61" s="34">
        <v>3</v>
      </c>
      <c r="AB61" s="36">
        <f t="shared" si="11"/>
        <v>96.66666666666667</v>
      </c>
      <c r="AC61" s="34">
        <v>0.52</v>
      </c>
      <c r="AD61" s="37">
        <f aca="true" t="shared" si="16" ref="AD61:AD118">(AC61*25.4)</f>
        <v>13.208</v>
      </c>
      <c r="AE61" s="37">
        <f t="shared" si="12"/>
        <v>1.5814991200000001</v>
      </c>
      <c r="AF61" s="37">
        <f t="shared" si="1"/>
        <v>183.7001608</v>
      </c>
    </row>
    <row r="62" spans="1:32" ht="12.75" hidden="1">
      <c r="A62" s="21">
        <f t="shared" si="2"/>
        <v>89.58398162716158</v>
      </c>
      <c r="B62" s="20">
        <v>1919</v>
      </c>
      <c r="C62" s="20">
        <v>12</v>
      </c>
      <c r="D62" s="20">
        <v>97</v>
      </c>
      <c r="E62" s="22">
        <v>0.77</v>
      </c>
      <c r="F62" s="22">
        <v>19.558</v>
      </c>
      <c r="G62" s="22">
        <f t="shared" si="3"/>
        <v>2.6539506200000003</v>
      </c>
      <c r="H62" s="22">
        <f t="shared" si="4"/>
        <v>169.4450458</v>
      </c>
      <c r="I62" s="25">
        <f t="shared" si="5"/>
        <v>118.21714811014208</v>
      </c>
      <c r="J62" s="23">
        <v>2006</v>
      </c>
      <c r="K62" s="23">
        <v>4</v>
      </c>
      <c r="L62" s="25">
        <f t="shared" si="0"/>
        <v>95</v>
      </c>
      <c r="M62" s="23">
        <v>0.86</v>
      </c>
      <c r="N62" s="26">
        <f t="shared" si="13"/>
        <v>21.843999999999998</v>
      </c>
      <c r="O62" s="26">
        <f t="shared" si="6"/>
        <v>3.0400331599999997</v>
      </c>
      <c r="P62" s="26">
        <f t="shared" si="7"/>
        <v>164.3132044</v>
      </c>
      <c r="Q62" s="32">
        <f t="shared" si="8"/>
        <v>27.460254529290008</v>
      </c>
      <c r="R62" s="30">
        <v>1926</v>
      </c>
      <c r="S62" s="30">
        <v>4</v>
      </c>
      <c r="T62" s="32">
        <f t="shared" si="9"/>
        <v>97.22222222222221</v>
      </c>
      <c r="U62" s="30">
        <v>0.5</v>
      </c>
      <c r="V62" s="33">
        <f t="shared" si="14"/>
        <v>12.7</v>
      </c>
      <c r="W62" s="33">
        <f t="shared" si="10"/>
        <v>1.4957030000000002</v>
      </c>
      <c r="X62" s="33">
        <f>IF(V62&lt;94,214-2.2449*V62-0.6492,0)</f>
        <v>184.84056999999999</v>
      </c>
      <c r="Y62" s="36">
        <f t="shared" si="15"/>
        <v>32.6017225511965</v>
      </c>
      <c r="Z62" s="34">
        <v>1950</v>
      </c>
      <c r="AA62" s="34">
        <v>4</v>
      </c>
      <c r="AB62" s="36">
        <f t="shared" si="11"/>
        <v>95</v>
      </c>
      <c r="AC62" s="34">
        <v>0.53</v>
      </c>
      <c r="AD62" s="37">
        <f t="shared" si="16"/>
        <v>13.462</v>
      </c>
      <c r="AE62" s="37">
        <f t="shared" si="12"/>
        <v>1.6243971800000003</v>
      </c>
      <c r="AF62" s="37">
        <f t="shared" si="1"/>
        <v>183.12995619999998</v>
      </c>
    </row>
    <row r="63" spans="1:32" ht="12.75" hidden="1">
      <c r="A63" s="21">
        <f t="shared" si="2"/>
        <v>135.83670980292436</v>
      </c>
      <c r="B63" s="20">
        <v>1986</v>
      </c>
      <c r="C63" s="20">
        <v>79</v>
      </c>
      <c r="D63" s="20">
        <v>96</v>
      </c>
      <c r="E63" s="22">
        <v>0.91</v>
      </c>
      <c r="F63" s="22">
        <v>23.114</v>
      </c>
      <c r="G63" s="22">
        <f t="shared" si="3"/>
        <v>3.2545234600000006</v>
      </c>
      <c r="H63" s="22">
        <f t="shared" si="4"/>
        <v>161.4621814</v>
      </c>
      <c r="I63" s="25">
        <f t="shared" si="5"/>
        <v>247.17373154671122</v>
      </c>
      <c r="J63" s="23">
        <v>1949</v>
      </c>
      <c r="K63" s="23">
        <v>5</v>
      </c>
      <c r="L63" s="25">
        <f t="shared" si="0"/>
        <v>93.33333333333333</v>
      </c>
      <c r="M63" s="23">
        <v>1.17</v>
      </c>
      <c r="N63" s="26">
        <f t="shared" si="13"/>
        <v>29.717999999999996</v>
      </c>
      <c r="O63" s="26">
        <f t="shared" si="6"/>
        <v>4.36987302</v>
      </c>
      <c r="P63" s="26">
        <f t="shared" si="7"/>
        <v>146.63686180000002</v>
      </c>
      <c r="Q63" s="32">
        <f t="shared" si="8"/>
        <v>30.8389785349415</v>
      </c>
      <c r="R63" s="30">
        <v>2002</v>
      </c>
      <c r="S63" s="30">
        <v>5</v>
      </c>
      <c r="T63" s="32">
        <f t="shared" si="9"/>
        <v>96.29629629629629</v>
      </c>
      <c r="U63" s="30">
        <v>0.52</v>
      </c>
      <c r="V63" s="33">
        <f t="shared" si="14"/>
        <v>13.208</v>
      </c>
      <c r="W63" s="33">
        <f t="shared" si="10"/>
        <v>1.5814991200000001</v>
      </c>
      <c r="X63" s="33">
        <f aca="true" t="shared" si="17" ref="X63:X126">IF(V63&lt;94,214-2.2449*V63-0.6492,0)</f>
        <v>183.7001608</v>
      </c>
      <c r="Y63" s="36">
        <f t="shared" si="15"/>
        <v>118.21714811014208</v>
      </c>
      <c r="Z63" s="34">
        <v>1988</v>
      </c>
      <c r="AA63" s="34">
        <v>5</v>
      </c>
      <c r="AB63" s="36">
        <f t="shared" si="11"/>
        <v>93.33333333333333</v>
      </c>
      <c r="AC63" s="34">
        <v>0.86</v>
      </c>
      <c r="AD63" s="37">
        <f t="shared" si="16"/>
        <v>21.843999999999998</v>
      </c>
      <c r="AE63" s="37">
        <f t="shared" si="12"/>
        <v>3.0400331599999997</v>
      </c>
      <c r="AF63" s="37">
        <f t="shared" si="1"/>
        <v>164.3132044</v>
      </c>
    </row>
    <row r="64" spans="1:32" ht="12.75" hidden="1">
      <c r="A64" s="21">
        <f t="shared" si="2"/>
        <v>166.57191831025585</v>
      </c>
      <c r="B64" s="20">
        <v>2005</v>
      </c>
      <c r="C64" s="20">
        <v>98</v>
      </c>
      <c r="D64" s="20">
        <v>95</v>
      </c>
      <c r="E64" s="22">
        <v>0.99</v>
      </c>
      <c r="F64" s="22">
        <v>25.145999999999997</v>
      </c>
      <c r="G64" s="22">
        <f t="shared" si="3"/>
        <v>3.59770794</v>
      </c>
      <c r="H64" s="22">
        <f t="shared" si="4"/>
        <v>156.9005446</v>
      </c>
      <c r="I64" s="25">
        <f t="shared" si="5"/>
        <v>252.11636281156618</v>
      </c>
      <c r="J64" s="23">
        <v>1952</v>
      </c>
      <c r="K64" s="23">
        <v>6</v>
      </c>
      <c r="L64" s="25">
        <f t="shared" si="0"/>
        <v>91.66666666666666</v>
      </c>
      <c r="M64" s="23">
        <v>1.18</v>
      </c>
      <c r="N64" s="26">
        <f t="shared" si="13"/>
        <v>29.971999999999998</v>
      </c>
      <c r="O64" s="26">
        <f t="shared" si="6"/>
        <v>4.412771080000001</v>
      </c>
      <c r="P64" s="26">
        <f t="shared" si="7"/>
        <v>146.0666572</v>
      </c>
      <c r="Q64" s="32">
        <f t="shared" si="8"/>
        <v>78.130084756388</v>
      </c>
      <c r="R64" s="30">
        <v>2003</v>
      </c>
      <c r="S64" s="30">
        <v>6</v>
      </c>
      <c r="T64" s="32">
        <f t="shared" si="9"/>
        <v>95.37037037037037</v>
      </c>
      <c r="U64" s="30">
        <v>0.73</v>
      </c>
      <c r="V64" s="33">
        <f t="shared" si="14"/>
        <v>18.541999999999998</v>
      </c>
      <c r="W64" s="33">
        <f t="shared" si="10"/>
        <v>2.48235838</v>
      </c>
      <c r="X64" s="33">
        <f t="shared" si="17"/>
        <v>171.7258642</v>
      </c>
      <c r="Y64" s="36">
        <f t="shared" si="15"/>
        <v>174.74493385995027</v>
      </c>
      <c r="Z64" s="34">
        <v>1994</v>
      </c>
      <c r="AA64" s="34">
        <v>6</v>
      </c>
      <c r="AB64" s="36">
        <f t="shared" si="11"/>
        <v>91.66666666666666</v>
      </c>
      <c r="AC64" s="34">
        <v>1.01</v>
      </c>
      <c r="AD64" s="37">
        <f t="shared" si="16"/>
        <v>25.654</v>
      </c>
      <c r="AE64" s="37">
        <f t="shared" si="12"/>
        <v>3.68350406</v>
      </c>
      <c r="AF64" s="37">
        <f t="shared" si="1"/>
        <v>155.7601354</v>
      </c>
    </row>
    <row r="65" spans="1:32" ht="12.75" hidden="1">
      <c r="A65" s="21">
        <f t="shared" si="2"/>
        <v>187.37136725163802</v>
      </c>
      <c r="B65" s="20">
        <v>1935</v>
      </c>
      <c r="C65" s="20">
        <v>28</v>
      </c>
      <c r="D65" s="20">
        <v>94</v>
      </c>
      <c r="E65" s="22">
        <v>1.04</v>
      </c>
      <c r="F65" s="22">
        <v>26.416</v>
      </c>
      <c r="G65" s="22">
        <f t="shared" si="3"/>
        <v>3.8121982400000003</v>
      </c>
      <c r="H65" s="22">
        <f t="shared" si="4"/>
        <v>154.0495216</v>
      </c>
      <c r="I65" s="25">
        <f t="shared" si="5"/>
        <v>282.7994985887046</v>
      </c>
      <c r="J65" s="23">
        <v>1980</v>
      </c>
      <c r="K65" s="23">
        <v>7</v>
      </c>
      <c r="L65" s="25">
        <f t="shared" si="0"/>
        <v>90</v>
      </c>
      <c r="M65" s="23">
        <v>1.24</v>
      </c>
      <c r="N65" s="26">
        <f t="shared" si="13"/>
        <v>31.496</v>
      </c>
      <c r="O65" s="26">
        <f t="shared" si="6"/>
        <v>4.670159440000001</v>
      </c>
      <c r="P65" s="26">
        <f t="shared" si="7"/>
        <v>142.6454296</v>
      </c>
      <c r="Q65" s="32">
        <f t="shared" si="8"/>
        <v>128.642121098953</v>
      </c>
      <c r="R65" s="30">
        <v>1957</v>
      </c>
      <c r="S65" s="30">
        <v>7</v>
      </c>
      <c r="T65" s="32">
        <f t="shared" si="9"/>
        <v>94.44444444444444</v>
      </c>
      <c r="U65" s="30">
        <v>0.89</v>
      </c>
      <c r="V65" s="33">
        <f t="shared" si="14"/>
        <v>22.605999999999998</v>
      </c>
      <c r="W65" s="33">
        <f t="shared" si="10"/>
        <v>3.16872734</v>
      </c>
      <c r="X65" s="33">
        <f t="shared" si="17"/>
        <v>162.60259059999998</v>
      </c>
      <c r="Y65" s="36">
        <f t="shared" si="15"/>
        <v>227.89241991015334</v>
      </c>
      <c r="Z65" s="34">
        <v>1964</v>
      </c>
      <c r="AA65" s="34">
        <v>7</v>
      </c>
      <c r="AB65" s="36">
        <f t="shared" si="11"/>
        <v>90</v>
      </c>
      <c r="AC65" s="34">
        <v>1.13</v>
      </c>
      <c r="AD65" s="37">
        <f t="shared" si="16"/>
        <v>28.701999999999995</v>
      </c>
      <c r="AE65" s="37">
        <f t="shared" si="12"/>
        <v>4.198280779999999</v>
      </c>
      <c r="AF65" s="37">
        <f t="shared" si="1"/>
        <v>148.9176802</v>
      </c>
    </row>
    <row r="66" spans="1:32" ht="12.75" hidden="1">
      <c r="A66" s="21">
        <f t="shared" si="2"/>
        <v>326.4499414595802</v>
      </c>
      <c r="B66" s="20">
        <v>1938</v>
      </c>
      <c r="C66" s="20">
        <v>31</v>
      </c>
      <c r="D66" s="20">
        <v>93</v>
      </c>
      <c r="E66" s="22">
        <v>1.32</v>
      </c>
      <c r="F66" s="22">
        <v>33.528</v>
      </c>
      <c r="G66" s="22">
        <f t="shared" si="3"/>
        <v>5.0133439200000005</v>
      </c>
      <c r="H66" s="22">
        <f t="shared" si="4"/>
        <v>138.0837928</v>
      </c>
      <c r="I66" s="25">
        <f t="shared" si="5"/>
        <v>397.79616684023176</v>
      </c>
      <c r="J66" s="23">
        <v>1969</v>
      </c>
      <c r="K66" s="23">
        <v>8</v>
      </c>
      <c r="L66" s="25">
        <f aca="true" t="shared" si="18" ref="L66:L118">(61-K66)/60*100</f>
        <v>88.33333333333333</v>
      </c>
      <c r="M66" s="23">
        <v>1.44</v>
      </c>
      <c r="N66" s="26">
        <f t="shared" si="13"/>
        <v>36.57599999999999</v>
      </c>
      <c r="O66" s="26">
        <f t="shared" si="6"/>
        <v>5.528120639999999</v>
      </c>
      <c r="P66" s="26">
        <f t="shared" si="7"/>
        <v>131.2413376</v>
      </c>
      <c r="Q66" s="32">
        <f t="shared" si="8"/>
        <v>135.83670980292436</v>
      </c>
      <c r="R66" s="30">
        <v>1946</v>
      </c>
      <c r="S66" s="30">
        <v>8</v>
      </c>
      <c r="T66" s="32">
        <f t="shared" si="9"/>
        <v>93.51851851851852</v>
      </c>
      <c r="U66" s="30">
        <v>0.91</v>
      </c>
      <c r="V66" s="33">
        <f t="shared" si="14"/>
        <v>23.114</v>
      </c>
      <c r="W66" s="33">
        <f t="shared" si="10"/>
        <v>3.2545234600000006</v>
      </c>
      <c r="X66" s="33">
        <f t="shared" si="17"/>
        <v>161.4621814</v>
      </c>
      <c r="Y66" s="36">
        <f t="shared" si="15"/>
        <v>242.28002162414256</v>
      </c>
      <c r="Z66" s="34">
        <v>1949</v>
      </c>
      <c r="AA66" s="34">
        <v>8</v>
      </c>
      <c r="AB66" s="36">
        <f t="shared" si="11"/>
        <v>88.33333333333333</v>
      </c>
      <c r="AC66" s="34">
        <v>1.16</v>
      </c>
      <c r="AD66" s="37">
        <f t="shared" si="16"/>
        <v>29.463999999999995</v>
      </c>
      <c r="AE66" s="37">
        <f t="shared" si="12"/>
        <v>4.326974959999999</v>
      </c>
      <c r="AF66" s="37">
        <f aca="true" t="shared" si="19" ref="AF66:AF118">IF(AD66&lt;94,214-2.2449*AD66-0.6492,0)</f>
        <v>147.2070664</v>
      </c>
    </row>
    <row r="67" spans="1:32" ht="12.75" hidden="1">
      <c r="A67" s="21">
        <f t="shared" si="2"/>
        <v>326.4499414595802</v>
      </c>
      <c r="B67" s="20">
        <v>1970</v>
      </c>
      <c r="C67" s="20">
        <v>63</v>
      </c>
      <c r="D67" s="20">
        <v>92</v>
      </c>
      <c r="E67" s="22">
        <v>1.32</v>
      </c>
      <c r="F67" s="22">
        <v>33.528</v>
      </c>
      <c r="G67" s="22">
        <f t="shared" si="3"/>
        <v>5.0133439200000005</v>
      </c>
      <c r="H67" s="22">
        <f t="shared" si="4"/>
        <v>138.0837928</v>
      </c>
      <c r="I67" s="25">
        <f t="shared" si="5"/>
        <v>404.0596743468128</v>
      </c>
      <c r="J67" s="23">
        <v>1960</v>
      </c>
      <c r="K67" s="23">
        <v>9</v>
      </c>
      <c r="L67" s="25">
        <f t="shared" si="18"/>
        <v>86.66666666666667</v>
      </c>
      <c r="M67" s="23">
        <v>1.45</v>
      </c>
      <c r="N67" s="26">
        <f t="shared" si="13"/>
        <v>36.83</v>
      </c>
      <c r="O67" s="26">
        <f t="shared" si="6"/>
        <v>5.5710187</v>
      </c>
      <c r="P67" s="26">
        <f t="shared" si="7"/>
        <v>130.671133</v>
      </c>
      <c r="Q67" s="32">
        <f t="shared" si="8"/>
        <v>166.57191831025585</v>
      </c>
      <c r="R67" s="30">
        <v>1976</v>
      </c>
      <c r="S67" s="30">
        <v>9</v>
      </c>
      <c r="T67" s="32">
        <f t="shared" si="9"/>
        <v>92.5925925925926</v>
      </c>
      <c r="U67" s="30">
        <v>0.99</v>
      </c>
      <c r="V67" s="33">
        <f t="shared" si="14"/>
        <v>25.145999999999997</v>
      </c>
      <c r="W67" s="33">
        <f t="shared" si="10"/>
        <v>3.59770794</v>
      </c>
      <c r="X67" s="33">
        <f t="shared" si="17"/>
        <v>156.9005446</v>
      </c>
      <c r="Y67" s="36">
        <f t="shared" si="15"/>
        <v>309.7141153158557</v>
      </c>
      <c r="Z67" s="34">
        <v>1980</v>
      </c>
      <c r="AA67" s="34">
        <v>9</v>
      </c>
      <c r="AB67" s="36">
        <f t="shared" si="11"/>
        <v>86.66666666666667</v>
      </c>
      <c r="AC67" s="34">
        <v>1.29</v>
      </c>
      <c r="AD67" s="37">
        <f t="shared" si="16"/>
        <v>32.766</v>
      </c>
      <c r="AE67" s="37">
        <f t="shared" si="12"/>
        <v>4.88464974</v>
      </c>
      <c r="AF67" s="37">
        <f t="shared" si="19"/>
        <v>139.7944066</v>
      </c>
    </row>
    <row r="68" spans="1:32" ht="12.75" hidden="1">
      <c r="A68" s="21">
        <f t="shared" si="2"/>
        <v>355.32141187817723</v>
      </c>
      <c r="B68" s="20">
        <v>1924</v>
      </c>
      <c r="C68" s="20">
        <v>17</v>
      </c>
      <c r="D68" s="20">
        <v>91</v>
      </c>
      <c r="E68" s="22">
        <v>1.37</v>
      </c>
      <c r="F68" s="22">
        <v>34.797999999999995</v>
      </c>
      <c r="G68" s="22">
        <f t="shared" si="3"/>
        <v>5.22783422</v>
      </c>
      <c r="H68" s="22">
        <f t="shared" si="4"/>
        <v>135.23276980000003</v>
      </c>
      <c r="I68" s="25">
        <f t="shared" si="5"/>
        <v>449.2740244768918</v>
      </c>
      <c r="J68" s="23">
        <v>1948</v>
      </c>
      <c r="K68" s="23">
        <v>10</v>
      </c>
      <c r="L68" s="25">
        <f t="shared" si="18"/>
        <v>85</v>
      </c>
      <c r="M68" s="23">
        <v>1.52</v>
      </c>
      <c r="N68" s="26">
        <f t="shared" si="13"/>
        <v>38.608</v>
      </c>
      <c r="O68" s="26">
        <f t="shared" si="6"/>
        <v>5.871305120000001</v>
      </c>
      <c r="P68" s="26">
        <f t="shared" si="7"/>
        <v>126.67970080000002</v>
      </c>
      <c r="Q68" s="32">
        <f t="shared" si="8"/>
        <v>174.74493385995027</v>
      </c>
      <c r="R68" s="30">
        <v>1955</v>
      </c>
      <c r="S68" s="30">
        <v>10</v>
      </c>
      <c r="T68" s="32">
        <f t="shared" si="9"/>
        <v>91.66666666666666</v>
      </c>
      <c r="U68" s="30">
        <v>1.01</v>
      </c>
      <c r="V68" s="33">
        <f t="shared" si="14"/>
        <v>25.654</v>
      </c>
      <c r="W68" s="33">
        <f t="shared" si="10"/>
        <v>3.68350406</v>
      </c>
      <c r="X68" s="33">
        <f t="shared" si="17"/>
        <v>155.7601354</v>
      </c>
      <c r="Y68" s="36">
        <f t="shared" si="15"/>
        <v>332.1263928587272</v>
      </c>
      <c r="Z68" s="34">
        <v>2002</v>
      </c>
      <c r="AA68" s="34">
        <v>10</v>
      </c>
      <c r="AB68" s="36">
        <f t="shared" si="11"/>
        <v>85</v>
      </c>
      <c r="AC68" s="34">
        <v>1.33</v>
      </c>
      <c r="AD68" s="37">
        <f t="shared" si="16"/>
        <v>33.782</v>
      </c>
      <c r="AE68" s="37">
        <f t="shared" si="12"/>
        <v>5.056241979999999</v>
      </c>
      <c r="AF68" s="37">
        <f t="shared" si="19"/>
        <v>137.51358820000002</v>
      </c>
    </row>
    <row r="69" spans="1:32" ht="12.75" hidden="1">
      <c r="A69" s="21">
        <f t="shared" si="2"/>
        <v>532.3613720062198</v>
      </c>
      <c r="B69" s="20">
        <v>2003</v>
      </c>
      <c r="C69" s="20">
        <v>96</v>
      </c>
      <c r="D69" s="20">
        <v>90</v>
      </c>
      <c r="E69" s="22">
        <v>1.64</v>
      </c>
      <c r="F69" s="22">
        <v>41.65599999999999</v>
      </c>
      <c r="G69" s="22">
        <f t="shared" si="3"/>
        <v>6.386081839999999</v>
      </c>
      <c r="H69" s="22">
        <f t="shared" si="4"/>
        <v>119.83724560000003</v>
      </c>
      <c r="I69" s="25">
        <f t="shared" si="5"/>
        <v>469.3854232383608</v>
      </c>
      <c r="J69" s="23">
        <v>1967</v>
      </c>
      <c r="K69" s="23">
        <v>11</v>
      </c>
      <c r="L69" s="25">
        <f t="shared" si="18"/>
        <v>83.33333333333334</v>
      </c>
      <c r="M69" s="23">
        <v>1.55</v>
      </c>
      <c r="N69" s="26">
        <f t="shared" si="13"/>
        <v>39.37</v>
      </c>
      <c r="O69" s="26">
        <f t="shared" si="6"/>
        <v>5.999999300000001</v>
      </c>
      <c r="P69" s="26">
        <f t="shared" si="7"/>
        <v>124.96908700000002</v>
      </c>
      <c r="Q69" s="32">
        <f t="shared" si="8"/>
        <v>178.9048236482266</v>
      </c>
      <c r="R69" s="30">
        <v>1937</v>
      </c>
      <c r="S69" s="30">
        <v>11</v>
      </c>
      <c r="T69" s="32">
        <f t="shared" si="9"/>
        <v>90.74074074074075</v>
      </c>
      <c r="U69" s="30">
        <v>1.02</v>
      </c>
      <c r="V69" s="33">
        <f t="shared" si="14"/>
        <v>25.907999999999998</v>
      </c>
      <c r="W69" s="33">
        <f t="shared" si="10"/>
        <v>3.72640212</v>
      </c>
      <c r="X69" s="33">
        <f t="shared" si="17"/>
        <v>155.1899308</v>
      </c>
      <c r="Y69" s="36">
        <f t="shared" si="15"/>
        <v>379.29917237420574</v>
      </c>
      <c r="Z69" s="34">
        <v>1987</v>
      </c>
      <c r="AA69" s="34">
        <v>11</v>
      </c>
      <c r="AB69" s="36">
        <f t="shared" si="11"/>
        <v>83.33333333333334</v>
      </c>
      <c r="AC69" s="34">
        <v>1.41</v>
      </c>
      <c r="AD69" s="37">
        <f t="shared" si="16"/>
        <v>35.81399999999999</v>
      </c>
      <c r="AE69" s="37">
        <f t="shared" si="12"/>
        <v>5.399426459999999</v>
      </c>
      <c r="AF69" s="37">
        <f t="shared" si="19"/>
        <v>132.9519514</v>
      </c>
    </row>
    <row r="70" spans="1:32" ht="12.75" hidden="1">
      <c r="A70" s="21">
        <f t="shared" si="2"/>
        <v>539.6033063585239</v>
      </c>
      <c r="B70" s="20">
        <v>1969</v>
      </c>
      <c r="C70" s="20">
        <v>62</v>
      </c>
      <c r="D70" s="20">
        <v>89</v>
      </c>
      <c r="E70" s="22">
        <v>1.65</v>
      </c>
      <c r="F70" s="22">
        <v>41.91</v>
      </c>
      <c r="G70" s="22">
        <f t="shared" si="3"/>
        <v>6.4289799</v>
      </c>
      <c r="H70" s="22">
        <f t="shared" si="4"/>
        <v>119.26704100000002</v>
      </c>
      <c r="I70" s="25">
        <f t="shared" si="5"/>
        <v>599.2999494992577</v>
      </c>
      <c r="J70" s="23">
        <v>1959</v>
      </c>
      <c r="K70" s="23">
        <v>12</v>
      </c>
      <c r="L70" s="25">
        <f t="shared" si="18"/>
        <v>81.66666666666667</v>
      </c>
      <c r="M70" s="23">
        <v>1.73</v>
      </c>
      <c r="N70" s="26">
        <f t="shared" si="13"/>
        <v>43.942</v>
      </c>
      <c r="O70" s="26">
        <f t="shared" si="6"/>
        <v>6.772164380000001</v>
      </c>
      <c r="P70" s="26">
        <f t="shared" si="7"/>
        <v>114.7054042</v>
      </c>
      <c r="Q70" s="32">
        <f t="shared" si="8"/>
        <v>191.67802106677283</v>
      </c>
      <c r="R70" s="30">
        <v>1934</v>
      </c>
      <c r="S70" s="30">
        <v>12</v>
      </c>
      <c r="T70" s="32">
        <f t="shared" si="9"/>
        <v>89.81481481481481</v>
      </c>
      <c r="U70" s="30">
        <v>1.05</v>
      </c>
      <c r="V70" s="33">
        <f t="shared" si="14"/>
        <v>26.669999999999998</v>
      </c>
      <c r="W70" s="33">
        <f t="shared" si="10"/>
        <v>3.8550963</v>
      </c>
      <c r="X70" s="33">
        <f t="shared" si="17"/>
        <v>153.479317</v>
      </c>
      <c r="Y70" s="36">
        <f t="shared" si="15"/>
        <v>391.58158067593695</v>
      </c>
      <c r="Z70" s="34">
        <v>1986</v>
      </c>
      <c r="AA70" s="34">
        <v>12</v>
      </c>
      <c r="AB70" s="36">
        <f t="shared" si="11"/>
        <v>81.66666666666667</v>
      </c>
      <c r="AC70" s="34">
        <v>1.43</v>
      </c>
      <c r="AD70" s="37">
        <f t="shared" si="16"/>
        <v>36.321999999999996</v>
      </c>
      <c r="AE70" s="37">
        <f t="shared" si="12"/>
        <v>5.48522258</v>
      </c>
      <c r="AF70" s="37">
        <f t="shared" si="19"/>
        <v>131.81154220000002</v>
      </c>
    </row>
    <row r="71" spans="1:32" ht="12.75" hidden="1">
      <c r="A71" s="21">
        <f t="shared" si="2"/>
        <v>546.8941620531142</v>
      </c>
      <c r="B71" s="20">
        <v>1937</v>
      </c>
      <c r="C71" s="20">
        <v>30</v>
      </c>
      <c r="D71" s="20">
        <v>88</v>
      </c>
      <c r="E71" s="22">
        <v>1.66</v>
      </c>
      <c r="F71" s="22">
        <v>42.164</v>
      </c>
      <c r="G71" s="22">
        <f t="shared" si="3"/>
        <v>6.4718779600000005</v>
      </c>
      <c r="H71" s="22">
        <f t="shared" si="4"/>
        <v>118.69683640000001</v>
      </c>
      <c r="I71" s="25">
        <f t="shared" si="5"/>
        <v>670.2011557174735</v>
      </c>
      <c r="J71" s="23">
        <v>1956</v>
      </c>
      <c r="K71" s="23">
        <v>13</v>
      </c>
      <c r="L71" s="25">
        <f t="shared" si="18"/>
        <v>80</v>
      </c>
      <c r="M71" s="23">
        <v>1.82</v>
      </c>
      <c r="N71" s="26">
        <f t="shared" si="13"/>
        <v>46.228</v>
      </c>
      <c r="O71" s="26">
        <f t="shared" si="6"/>
        <v>7.158246920000002</v>
      </c>
      <c r="P71" s="26">
        <f t="shared" si="7"/>
        <v>109.5735628</v>
      </c>
      <c r="Q71" s="32">
        <f t="shared" si="8"/>
        <v>247.17373154671122</v>
      </c>
      <c r="R71" s="30">
        <v>1963</v>
      </c>
      <c r="S71" s="30">
        <v>13</v>
      </c>
      <c r="T71" s="32">
        <f t="shared" si="9"/>
        <v>88.88888888888889</v>
      </c>
      <c r="U71" s="30">
        <v>1.17</v>
      </c>
      <c r="V71" s="33">
        <f t="shared" si="14"/>
        <v>29.717999999999996</v>
      </c>
      <c r="W71" s="33">
        <f t="shared" si="10"/>
        <v>4.36987302</v>
      </c>
      <c r="X71" s="33">
        <f t="shared" si="17"/>
        <v>146.63686180000002</v>
      </c>
      <c r="Y71" s="36">
        <f t="shared" si="15"/>
        <v>436.1110320140098</v>
      </c>
      <c r="Z71" s="34">
        <v>1995</v>
      </c>
      <c r="AA71" s="34">
        <v>13</v>
      </c>
      <c r="AB71" s="36">
        <f t="shared" si="11"/>
        <v>80</v>
      </c>
      <c r="AC71" s="34">
        <v>1.5</v>
      </c>
      <c r="AD71" s="37">
        <f t="shared" si="16"/>
        <v>38.099999999999994</v>
      </c>
      <c r="AE71" s="37">
        <f t="shared" si="12"/>
        <v>5.785508999999999</v>
      </c>
      <c r="AF71" s="37">
        <f t="shared" si="19"/>
        <v>127.82011000000001</v>
      </c>
    </row>
    <row r="72" spans="1:32" ht="12.75" hidden="1">
      <c r="A72" s="21">
        <f t="shared" si="2"/>
        <v>576.5467982543364</v>
      </c>
      <c r="B72" s="20">
        <v>1977</v>
      </c>
      <c r="C72" s="20">
        <v>70</v>
      </c>
      <c r="D72" s="20">
        <v>87</v>
      </c>
      <c r="E72" s="22">
        <v>1.7</v>
      </c>
      <c r="F72" s="22">
        <v>43.18</v>
      </c>
      <c r="G72" s="22">
        <f t="shared" si="3"/>
        <v>6.643470200000001</v>
      </c>
      <c r="H72" s="22">
        <f t="shared" si="4"/>
        <v>116.41601800000001</v>
      </c>
      <c r="I72" s="25">
        <f t="shared" si="5"/>
        <v>860.1973930815785</v>
      </c>
      <c r="J72" s="23">
        <v>2003</v>
      </c>
      <c r="K72" s="23">
        <v>14</v>
      </c>
      <c r="L72" s="25">
        <f t="shared" si="18"/>
        <v>78.33333333333333</v>
      </c>
      <c r="M72" s="23">
        <v>2.04</v>
      </c>
      <c r="N72" s="26">
        <f t="shared" si="13"/>
        <v>51.815999999999995</v>
      </c>
      <c r="O72" s="26">
        <f t="shared" si="6"/>
        <v>8.10200424</v>
      </c>
      <c r="P72" s="26">
        <f t="shared" si="7"/>
        <v>97.02906160000002</v>
      </c>
      <c r="Q72" s="32">
        <f t="shared" si="8"/>
        <v>262.1483893681344</v>
      </c>
      <c r="R72" s="30">
        <v>2006</v>
      </c>
      <c r="S72" s="30">
        <v>14</v>
      </c>
      <c r="T72" s="32">
        <f t="shared" si="9"/>
        <v>87.96296296296296</v>
      </c>
      <c r="U72" s="30">
        <v>1.2</v>
      </c>
      <c r="V72" s="33">
        <f t="shared" si="14"/>
        <v>30.479999999999997</v>
      </c>
      <c r="W72" s="33">
        <f t="shared" si="10"/>
        <v>4.4985672</v>
      </c>
      <c r="X72" s="33">
        <f t="shared" si="17"/>
        <v>144.926248</v>
      </c>
      <c r="Y72" s="36">
        <f t="shared" si="15"/>
        <v>483.0376291241042</v>
      </c>
      <c r="Z72" s="34">
        <v>1959</v>
      </c>
      <c r="AA72" s="34">
        <v>14</v>
      </c>
      <c r="AB72" s="36">
        <f t="shared" si="11"/>
        <v>78.33333333333333</v>
      </c>
      <c r="AC72" s="34">
        <v>1.57</v>
      </c>
      <c r="AD72" s="37">
        <f t="shared" si="16"/>
        <v>39.878</v>
      </c>
      <c r="AE72" s="37">
        <f t="shared" si="12"/>
        <v>6.08579542</v>
      </c>
      <c r="AF72" s="37">
        <f t="shared" si="19"/>
        <v>123.82867780000001</v>
      </c>
    </row>
    <row r="73" spans="1:32" ht="12.75" hidden="1">
      <c r="A73" s="21">
        <f t="shared" si="2"/>
        <v>584.0822606603572</v>
      </c>
      <c r="B73" s="20">
        <v>1973</v>
      </c>
      <c r="C73" s="20">
        <v>66</v>
      </c>
      <c r="D73" s="20">
        <v>86</v>
      </c>
      <c r="E73" s="22">
        <v>1.71</v>
      </c>
      <c r="F73" s="22">
        <v>43.434</v>
      </c>
      <c r="G73" s="22">
        <f t="shared" si="3"/>
        <v>6.68636826</v>
      </c>
      <c r="H73" s="22">
        <f t="shared" si="4"/>
        <v>115.84581340000001</v>
      </c>
      <c r="I73" s="25">
        <f t="shared" si="5"/>
        <v>944.7476537976307</v>
      </c>
      <c r="J73" s="23">
        <v>1987</v>
      </c>
      <c r="K73" s="23">
        <v>15</v>
      </c>
      <c r="L73" s="25">
        <f t="shared" si="18"/>
        <v>76.66666666666667</v>
      </c>
      <c r="M73" s="23">
        <v>2.13</v>
      </c>
      <c r="N73" s="26">
        <f t="shared" si="13"/>
        <v>54.102</v>
      </c>
      <c r="O73" s="26">
        <f t="shared" si="6"/>
        <v>8.48808678</v>
      </c>
      <c r="P73" s="26">
        <f t="shared" si="7"/>
        <v>91.89722020000002</v>
      </c>
      <c r="Q73" s="32">
        <f t="shared" si="8"/>
        <v>309.7141153158557</v>
      </c>
      <c r="R73" s="30">
        <v>1974</v>
      </c>
      <c r="S73" s="30">
        <v>15</v>
      </c>
      <c r="T73" s="32">
        <f t="shared" si="9"/>
        <v>87.03703703703704</v>
      </c>
      <c r="U73" s="30">
        <v>1.29</v>
      </c>
      <c r="V73" s="33">
        <f t="shared" si="14"/>
        <v>32.766</v>
      </c>
      <c r="W73" s="33">
        <f t="shared" si="10"/>
        <v>4.88464974</v>
      </c>
      <c r="X73" s="33">
        <f t="shared" si="17"/>
        <v>139.7944066</v>
      </c>
      <c r="Y73" s="36">
        <f t="shared" si="15"/>
        <v>489.9371140804052</v>
      </c>
      <c r="Z73" s="34">
        <v>1983</v>
      </c>
      <c r="AA73" s="34">
        <v>15</v>
      </c>
      <c r="AB73" s="36">
        <f t="shared" si="11"/>
        <v>76.66666666666667</v>
      </c>
      <c r="AC73" s="34">
        <v>1.58</v>
      </c>
      <c r="AD73" s="37">
        <f t="shared" si="16"/>
        <v>40.132</v>
      </c>
      <c r="AE73" s="37">
        <f t="shared" si="12"/>
        <v>6.128693480000001</v>
      </c>
      <c r="AF73" s="37">
        <f t="shared" si="19"/>
        <v>123.25847320000001</v>
      </c>
    </row>
    <row r="74" spans="1:32" ht="12.75" hidden="1">
      <c r="A74" s="21">
        <f t="shared" si="2"/>
        <v>614.7133237073024</v>
      </c>
      <c r="B74" s="20">
        <v>1911</v>
      </c>
      <c r="C74" s="20">
        <v>4</v>
      </c>
      <c r="D74" s="20">
        <v>85</v>
      </c>
      <c r="E74" s="22">
        <v>1.75</v>
      </c>
      <c r="F74" s="22">
        <v>44.45</v>
      </c>
      <c r="G74" s="22">
        <f t="shared" si="3"/>
        <v>6.857960500000001</v>
      </c>
      <c r="H74" s="22">
        <f t="shared" si="4"/>
        <v>113.56499500000001</v>
      </c>
      <c r="I74" s="25">
        <f t="shared" si="5"/>
        <v>944.7476537976307</v>
      </c>
      <c r="J74" s="23">
        <v>1991</v>
      </c>
      <c r="K74" s="23">
        <v>16</v>
      </c>
      <c r="L74" s="25">
        <f t="shared" si="18"/>
        <v>75</v>
      </c>
      <c r="M74" s="23">
        <v>2.13</v>
      </c>
      <c r="N74" s="26">
        <f t="shared" si="13"/>
        <v>54.102</v>
      </c>
      <c r="O74" s="26">
        <f t="shared" si="6"/>
        <v>8.48808678</v>
      </c>
      <c r="P74" s="26">
        <f t="shared" si="7"/>
        <v>91.89722020000002</v>
      </c>
      <c r="Q74" s="32">
        <f t="shared" si="8"/>
        <v>337.85176560016055</v>
      </c>
      <c r="R74" s="30">
        <v>1939</v>
      </c>
      <c r="S74" s="30">
        <v>16</v>
      </c>
      <c r="T74" s="32">
        <f t="shared" si="9"/>
        <v>86.11111111111111</v>
      </c>
      <c r="U74" s="30">
        <v>1.34</v>
      </c>
      <c r="V74" s="33">
        <f t="shared" si="14"/>
        <v>34.036</v>
      </c>
      <c r="W74" s="33">
        <f t="shared" si="10"/>
        <v>5.09914004</v>
      </c>
      <c r="X74" s="33">
        <f t="shared" si="17"/>
        <v>136.9433836</v>
      </c>
      <c r="Y74" s="36">
        <f t="shared" si="15"/>
        <v>496.8855203789924</v>
      </c>
      <c r="Z74" s="34">
        <v>1996</v>
      </c>
      <c r="AA74" s="34">
        <v>16</v>
      </c>
      <c r="AB74" s="36">
        <f t="shared" si="11"/>
        <v>75</v>
      </c>
      <c r="AC74" s="34">
        <v>1.59</v>
      </c>
      <c r="AD74" s="37">
        <f t="shared" si="16"/>
        <v>40.386</v>
      </c>
      <c r="AE74" s="37">
        <f t="shared" si="12"/>
        <v>6.171591540000001</v>
      </c>
      <c r="AF74" s="37">
        <f t="shared" si="19"/>
        <v>122.6882686</v>
      </c>
    </row>
    <row r="75" spans="1:32" ht="12.75" hidden="1">
      <c r="A75" s="21">
        <f t="shared" si="2"/>
        <v>622.4933928247539</v>
      </c>
      <c r="B75" s="20">
        <v>1940</v>
      </c>
      <c r="C75" s="20">
        <v>33</v>
      </c>
      <c r="D75" s="20">
        <v>84</v>
      </c>
      <c r="E75" s="22">
        <v>1.76</v>
      </c>
      <c r="F75" s="22">
        <v>44.70399999999999</v>
      </c>
      <c r="G75" s="22">
        <f t="shared" si="3"/>
        <v>6.90085856</v>
      </c>
      <c r="H75" s="22">
        <f t="shared" si="4"/>
        <v>112.99479040000003</v>
      </c>
      <c r="I75" s="25">
        <f t="shared" si="5"/>
        <v>1033.2605432388616</v>
      </c>
      <c r="J75" s="23">
        <v>1973</v>
      </c>
      <c r="K75" s="23">
        <v>17</v>
      </c>
      <c r="L75" s="25">
        <f t="shared" si="18"/>
        <v>73.33333333333333</v>
      </c>
      <c r="M75" s="23">
        <v>2.22</v>
      </c>
      <c r="N75" s="26">
        <f t="shared" si="13"/>
        <v>56.388000000000005</v>
      </c>
      <c r="O75" s="26">
        <f t="shared" si="6"/>
        <v>8.874169320000002</v>
      </c>
      <c r="P75" s="26">
        <f t="shared" si="7"/>
        <v>86.76537880000001</v>
      </c>
      <c r="Q75" s="32">
        <f t="shared" si="8"/>
        <v>449.2740244768918</v>
      </c>
      <c r="R75" s="30">
        <v>1914</v>
      </c>
      <c r="S75" s="30">
        <v>17</v>
      </c>
      <c r="T75" s="32">
        <f t="shared" si="9"/>
        <v>85.18518518518519</v>
      </c>
      <c r="U75" s="30">
        <v>1.52</v>
      </c>
      <c r="V75" s="33">
        <f t="shared" si="14"/>
        <v>38.608</v>
      </c>
      <c r="W75" s="33">
        <f t="shared" si="10"/>
        <v>5.871305120000001</v>
      </c>
      <c r="X75" s="33">
        <f t="shared" si="17"/>
        <v>126.67970080000002</v>
      </c>
      <c r="Y75" s="36">
        <f t="shared" si="15"/>
        <v>510.9290970030249</v>
      </c>
      <c r="Z75" s="34">
        <v>1951</v>
      </c>
      <c r="AA75" s="34">
        <v>17</v>
      </c>
      <c r="AB75" s="36">
        <f t="shared" si="11"/>
        <v>73.33333333333333</v>
      </c>
      <c r="AC75" s="34">
        <v>1.61</v>
      </c>
      <c r="AD75" s="37">
        <f t="shared" si="16"/>
        <v>40.894</v>
      </c>
      <c r="AE75" s="37">
        <f t="shared" si="12"/>
        <v>6.257387660000001</v>
      </c>
      <c r="AF75" s="37">
        <f t="shared" si="19"/>
        <v>121.54785940000002</v>
      </c>
    </row>
    <row r="76" spans="1:32" ht="12.75" hidden="1">
      <c r="A76" s="21">
        <f t="shared" si="2"/>
        <v>646.1271282308261</v>
      </c>
      <c r="B76" s="20">
        <v>1975</v>
      </c>
      <c r="C76" s="20">
        <v>68</v>
      </c>
      <c r="D76" s="20">
        <v>83</v>
      </c>
      <c r="E76" s="22">
        <v>1.79</v>
      </c>
      <c r="F76" s="22">
        <v>45.466</v>
      </c>
      <c r="G76" s="22">
        <f t="shared" si="3"/>
        <v>7.0295527400000015</v>
      </c>
      <c r="H76" s="22">
        <f t="shared" si="4"/>
        <v>111.28417660000001</v>
      </c>
      <c r="I76" s="25">
        <f t="shared" si="5"/>
        <v>1168.1082466008918</v>
      </c>
      <c r="J76" s="23">
        <v>1976</v>
      </c>
      <c r="K76" s="23">
        <v>18</v>
      </c>
      <c r="L76" s="25">
        <f t="shared" si="18"/>
        <v>71.66666666666667</v>
      </c>
      <c r="M76" s="23">
        <v>2.35</v>
      </c>
      <c r="N76" s="26">
        <f t="shared" si="13"/>
        <v>59.69</v>
      </c>
      <c r="O76" s="26">
        <f t="shared" si="6"/>
        <v>9.4318441</v>
      </c>
      <c r="P76" s="26">
        <f t="shared" si="7"/>
        <v>79.35271900000002</v>
      </c>
      <c r="Q76" s="32">
        <f t="shared" si="8"/>
        <v>561.6226374691529</v>
      </c>
      <c r="R76" s="30">
        <v>1901</v>
      </c>
      <c r="S76" s="30">
        <v>18</v>
      </c>
      <c r="T76" s="32">
        <f t="shared" si="9"/>
        <v>84.25925925925925</v>
      </c>
      <c r="U76" s="30">
        <v>1.68</v>
      </c>
      <c r="V76" s="33">
        <f t="shared" si="14"/>
        <v>42.672</v>
      </c>
      <c r="W76" s="33">
        <f t="shared" si="10"/>
        <v>6.55767408</v>
      </c>
      <c r="X76" s="33">
        <f t="shared" si="17"/>
        <v>117.55642720000002</v>
      </c>
      <c r="Y76" s="36">
        <f t="shared" si="15"/>
        <v>576.5467982543364</v>
      </c>
      <c r="Z76" s="34">
        <v>2006</v>
      </c>
      <c r="AA76" s="34">
        <v>18</v>
      </c>
      <c r="AB76" s="36">
        <f t="shared" si="11"/>
        <v>71.66666666666667</v>
      </c>
      <c r="AC76" s="34">
        <v>1.7</v>
      </c>
      <c r="AD76" s="37">
        <f t="shared" si="16"/>
        <v>43.18</v>
      </c>
      <c r="AE76" s="37">
        <f t="shared" si="12"/>
        <v>6.643470200000001</v>
      </c>
      <c r="AF76" s="37">
        <f t="shared" si="19"/>
        <v>116.41601800000001</v>
      </c>
    </row>
    <row r="77" spans="1:32" ht="12.75" hidden="1">
      <c r="A77" s="21">
        <f t="shared" si="2"/>
        <v>670.2011557174735</v>
      </c>
      <c r="B77" s="20">
        <v>1995</v>
      </c>
      <c r="C77" s="20">
        <v>88</v>
      </c>
      <c r="D77" s="20">
        <v>82</v>
      </c>
      <c r="E77" s="22">
        <v>1.82</v>
      </c>
      <c r="F77" s="22">
        <v>46.228</v>
      </c>
      <c r="G77" s="22">
        <f t="shared" si="3"/>
        <v>7.158246920000002</v>
      </c>
      <c r="H77" s="22">
        <f t="shared" si="4"/>
        <v>109.5735628</v>
      </c>
      <c r="I77" s="25">
        <f t="shared" si="5"/>
        <v>1266.30756181478</v>
      </c>
      <c r="J77" s="23">
        <v>1962</v>
      </c>
      <c r="K77" s="23">
        <v>19</v>
      </c>
      <c r="L77" s="25">
        <f t="shared" si="18"/>
        <v>70</v>
      </c>
      <c r="M77" s="23">
        <v>2.44</v>
      </c>
      <c r="N77" s="26">
        <f t="shared" si="13"/>
        <v>61.97599999999999</v>
      </c>
      <c r="O77" s="26">
        <f t="shared" si="6"/>
        <v>9.81792664</v>
      </c>
      <c r="P77" s="26">
        <f t="shared" si="7"/>
        <v>74.22087760000004</v>
      </c>
      <c r="Q77" s="32">
        <f t="shared" si="8"/>
        <v>662.1275585463046</v>
      </c>
      <c r="R77" s="30">
        <v>1979</v>
      </c>
      <c r="S77" s="30">
        <v>19</v>
      </c>
      <c r="T77" s="32">
        <f t="shared" si="9"/>
        <v>83.33333333333334</v>
      </c>
      <c r="U77" s="30">
        <v>1.81</v>
      </c>
      <c r="V77" s="33">
        <f t="shared" si="14"/>
        <v>45.974</v>
      </c>
      <c r="W77" s="33">
        <f t="shared" si="10"/>
        <v>7.115348859999999</v>
      </c>
      <c r="X77" s="33">
        <f t="shared" si="17"/>
        <v>110.14376740000002</v>
      </c>
      <c r="Y77" s="36">
        <f t="shared" si="15"/>
        <v>599.2999494992577</v>
      </c>
      <c r="Z77" s="34">
        <v>1955</v>
      </c>
      <c r="AA77" s="34">
        <v>19</v>
      </c>
      <c r="AB77" s="36">
        <f t="shared" si="11"/>
        <v>70</v>
      </c>
      <c r="AC77" s="34">
        <v>1.73</v>
      </c>
      <c r="AD77" s="37">
        <f t="shared" si="16"/>
        <v>43.942</v>
      </c>
      <c r="AE77" s="37">
        <f t="shared" si="12"/>
        <v>6.772164380000001</v>
      </c>
      <c r="AF77" s="37">
        <f t="shared" si="19"/>
        <v>114.7054042</v>
      </c>
    </row>
    <row r="78" spans="1:32" ht="12.75" hidden="1">
      <c r="A78" s="21">
        <f t="shared" si="2"/>
        <v>678.3236742309281</v>
      </c>
      <c r="B78" s="20">
        <v>1925</v>
      </c>
      <c r="C78" s="20">
        <v>18</v>
      </c>
      <c r="D78" s="20">
        <v>81</v>
      </c>
      <c r="E78" s="22">
        <v>1.83</v>
      </c>
      <c r="F78" s="22">
        <v>46.482</v>
      </c>
      <c r="G78" s="22">
        <f t="shared" si="3"/>
        <v>7.2011449800000005</v>
      </c>
      <c r="H78" s="22">
        <f t="shared" si="4"/>
        <v>109.00335820000001</v>
      </c>
      <c r="I78" s="25">
        <f t="shared" si="5"/>
        <v>1299.9212510472273</v>
      </c>
      <c r="J78" s="23">
        <v>2002</v>
      </c>
      <c r="K78" s="23">
        <v>20</v>
      </c>
      <c r="L78" s="25">
        <f t="shared" si="18"/>
        <v>68.33333333333333</v>
      </c>
      <c r="M78" s="23">
        <v>2.47</v>
      </c>
      <c r="N78" s="26">
        <f t="shared" si="13"/>
        <v>62.738</v>
      </c>
      <c r="O78" s="26">
        <f t="shared" si="6"/>
        <v>9.94662082</v>
      </c>
      <c r="P78" s="26">
        <f t="shared" si="7"/>
        <v>72.5102638</v>
      </c>
      <c r="Q78" s="32">
        <f t="shared" si="8"/>
        <v>728.0861334996654</v>
      </c>
      <c r="R78" s="30">
        <v>1936</v>
      </c>
      <c r="S78" s="30">
        <v>20</v>
      </c>
      <c r="T78" s="32">
        <f t="shared" si="9"/>
        <v>82.4074074074074</v>
      </c>
      <c r="U78" s="30">
        <v>1.89</v>
      </c>
      <c r="V78" s="33">
        <f t="shared" si="14"/>
        <v>48.00599999999999</v>
      </c>
      <c r="W78" s="33">
        <f t="shared" si="10"/>
        <v>7.458533339999999</v>
      </c>
      <c r="X78" s="33">
        <f t="shared" si="17"/>
        <v>105.58213060000003</v>
      </c>
      <c r="Y78" s="36">
        <f t="shared" si="15"/>
        <v>614.7133237073022</v>
      </c>
      <c r="Z78" s="34">
        <v>2003</v>
      </c>
      <c r="AA78" s="34">
        <v>20</v>
      </c>
      <c r="AB78" s="36">
        <f t="shared" si="11"/>
        <v>68.33333333333333</v>
      </c>
      <c r="AC78" s="34">
        <v>1.75</v>
      </c>
      <c r="AD78" s="37">
        <f t="shared" si="16"/>
        <v>44.449999999999996</v>
      </c>
      <c r="AE78" s="37">
        <f t="shared" si="12"/>
        <v>6.857960499999999</v>
      </c>
      <c r="AF78" s="37">
        <f t="shared" si="19"/>
        <v>113.56499500000002</v>
      </c>
    </row>
    <row r="79" spans="1:32" ht="12.75" hidden="1">
      <c r="A79" s="21">
        <f t="shared" si="2"/>
        <v>686.4951140866689</v>
      </c>
      <c r="B79" s="20">
        <v>1971</v>
      </c>
      <c r="C79" s="20">
        <v>64</v>
      </c>
      <c r="D79" s="20">
        <v>80</v>
      </c>
      <c r="E79" s="22">
        <v>1.84</v>
      </c>
      <c r="F79" s="22">
        <v>46.736</v>
      </c>
      <c r="G79" s="22">
        <f t="shared" si="3"/>
        <v>7.244043039999999</v>
      </c>
      <c r="H79" s="22">
        <f t="shared" si="4"/>
        <v>108.43315360000001</v>
      </c>
      <c r="I79" s="25">
        <f t="shared" si="5"/>
        <v>1333.97523236025</v>
      </c>
      <c r="J79" s="23">
        <v>1986</v>
      </c>
      <c r="K79" s="23">
        <v>21</v>
      </c>
      <c r="L79" s="25">
        <f t="shared" si="18"/>
        <v>66.66666666666666</v>
      </c>
      <c r="M79" s="23">
        <v>2.5</v>
      </c>
      <c r="N79" s="26">
        <f t="shared" si="13"/>
        <v>63.5</v>
      </c>
      <c r="O79" s="26">
        <f t="shared" si="6"/>
        <v>10.075315</v>
      </c>
      <c r="P79" s="26">
        <f t="shared" si="7"/>
        <v>70.79965</v>
      </c>
      <c r="Q79" s="32">
        <f t="shared" si="8"/>
        <v>728.0861334996654</v>
      </c>
      <c r="R79" s="30">
        <v>1971</v>
      </c>
      <c r="S79" s="30">
        <v>21</v>
      </c>
      <c r="T79" s="32">
        <f t="shared" si="9"/>
        <v>81.48148148148148</v>
      </c>
      <c r="U79" s="30">
        <v>1.89</v>
      </c>
      <c r="V79" s="33">
        <f t="shared" si="14"/>
        <v>48.00599999999999</v>
      </c>
      <c r="W79" s="33">
        <f t="shared" si="10"/>
        <v>7.458533339999999</v>
      </c>
      <c r="X79" s="33">
        <f t="shared" si="17"/>
        <v>105.58213060000003</v>
      </c>
      <c r="Y79" s="36">
        <f t="shared" si="15"/>
        <v>702.9847578250092</v>
      </c>
      <c r="Z79" s="34">
        <v>1969</v>
      </c>
      <c r="AA79" s="34">
        <v>21</v>
      </c>
      <c r="AB79" s="36">
        <f t="shared" si="11"/>
        <v>66.66666666666666</v>
      </c>
      <c r="AC79" s="34">
        <v>1.86</v>
      </c>
      <c r="AD79" s="37">
        <f t="shared" si="16"/>
        <v>47.244</v>
      </c>
      <c r="AE79" s="37">
        <f t="shared" si="12"/>
        <v>7.329839160000001</v>
      </c>
      <c r="AF79" s="37">
        <f t="shared" si="19"/>
        <v>107.29274440000002</v>
      </c>
    </row>
    <row r="80" spans="1:32" ht="12.75" hidden="1">
      <c r="A80" s="21">
        <f t="shared" si="2"/>
        <v>711.3029617076083</v>
      </c>
      <c r="B80" s="20">
        <v>1941</v>
      </c>
      <c r="C80" s="20">
        <v>34</v>
      </c>
      <c r="D80" s="20">
        <v>79</v>
      </c>
      <c r="E80" s="22">
        <v>1.87</v>
      </c>
      <c r="F80" s="22">
        <v>47.498</v>
      </c>
      <c r="G80" s="22">
        <f t="shared" si="3"/>
        <v>7.372737219999999</v>
      </c>
      <c r="H80" s="22">
        <f t="shared" si="4"/>
        <v>106.72253980000002</v>
      </c>
      <c r="I80" s="25">
        <f t="shared" si="5"/>
        <v>1391.7102947276762</v>
      </c>
      <c r="J80" s="23">
        <v>1975</v>
      </c>
      <c r="K80" s="23">
        <v>22</v>
      </c>
      <c r="L80" s="25">
        <f t="shared" si="18"/>
        <v>65</v>
      </c>
      <c r="M80" s="23">
        <v>2.55</v>
      </c>
      <c r="N80" s="26">
        <f t="shared" si="13"/>
        <v>64.77</v>
      </c>
      <c r="O80" s="26">
        <f t="shared" si="6"/>
        <v>10.2898053</v>
      </c>
      <c r="P80" s="26">
        <f t="shared" si="7"/>
        <v>67.94862700000003</v>
      </c>
      <c r="Q80" s="32">
        <f t="shared" si="8"/>
        <v>745.0649906608674</v>
      </c>
      <c r="R80" s="30">
        <v>1902</v>
      </c>
      <c r="S80" s="30">
        <v>22</v>
      </c>
      <c r="T80" s="32">
        <f t="shared" si="9"/>
        <v>80.55555555555556</v>
      </c>
      <c r="U80" s="30">
        <v>1.91</v>
      </c>
      <c r="V80" s="33">
        <f t="shared" si="14"/>
        <v>48.513999999999996</v>
      </c>
      <c r="W80" s="33">
        <f t="shared" si="10"/>
        <v>7.54432946</v>
      </c>
      <c r="X80" s="33">
        <f t="shared" si="17"/>
        <v>104.44172140000002</v>
      </c>
      <c r="Y80" s="36">
        <f t="shared" si="15"/>
        <v>711.3029617076083</v>
      </c>
      <c r="Z80" s="34">
        <v>1952</v>
      </c>
      <c r="AA80" s="34">
        <v>22</v>
      </c>
      <c r="AB80" s="36">
        <f t="shared" si="11"/>
        <v>65</v>
      </c>
      <c r="AC80" s="34">
        <v>1.87</v>
      </c>
      <c r="AD80" s="37">
        <f t="shared" si="16"/>
        <v>47.498</v>
      </c>
      <c r="AE80" s="37">
        <f t="shared" si="12"/>
        <v>7.372737219999999</v>
      </c>
      <c r="AF80" s="37">
        <f t="shared" si="19"/>
        <v>106.72253980000002</v>
      </c>
    </row>
    <row r="81" spans="1:32" ht="12.75" hidden="1">
      <c r="A81" s="21">
        <f t="shared" si="2"/>
        <v>788.3682570538795</v>
      </c>
      <c r="B81" s="20">
        <v>1917</v>
      </c>
      <c r="C81" s="20">
        <v>10</v>
      </c>
      <c r="D81" s="20">
        <v>78</v>
      </c>
      <c r="E81" s="22">
        <v>1.96</v>
      </c>
      <c r="F81" s="22">
        <v>49.784</v>
      </c>
      <c r="G81" s="22">
        <f t="shared" si="3"/>
        <v>7.75881976</v>
      </c>
      <c r="H81" s="22">
        <f t="shared" si="4"/>
        <v>101.59069840000001</v>
      </c>
      <c r="I81" s="25">
        <f t="shared" si="5"/>
        <v>1510.8495201339915</v>
      </c>
      <c r="J81" s="23">
        <v>1995</v>
      </c>
      <c r="K81" s="23">
        <v>23</v>
      </c>
      <c r="L81" s="25">
        <f t="shared" si="18"/>
        <v>63.33333333333333</v>
      </c>
      <c r="M81" s="23">
        <v>2.65</v>
      </c>
      <c r="N81" s="26">
        <f t="shared" si="13"/>
        <v>67.30999999999999</v>
      </c>
      <c r="O81" s="26">
        <f t="shared" si="6"/>
        <v>10.718785899999999</v>
      </c>
      <c r="P81" s="26">
        <f t="shared" si="7"/>
        <v>62.24658100000003</v>
      </c>
      <c r="Q81" s="32">
        <f t="shared" si="8"/>
        <v>770.9001864698162</v>
      </c>
      <c r="R81" s="30">
        <v>1921</v>
      </c>
      <c r="S81" s="30">
        <v>23</v>
      </c>
      <c r="T81" s="32">
        <f t="shared" si="9"/>
        <v>79.62962962962963</v>
      </c>
      <c r="U81" s="30">
        <v>1.94</v>
      </c>
      <c r="V81" s="33">
        <f t="shared" si="14"/>
        <v>49.275999999999996</v>
      </c>
      <c r="W81" s="33">
        <f t="shared" si="10"/>
        <v>7.67302364</v>
      </c>
      <c r="X81" s="33">
        <f t="shared" si="17"/>
        <v>102.73110760000002</v>
      </c>
      <c r="Y81" s="36">
        <f t="shared" si="15"/>
        <v>753.6278012548973</v>
      </c>
      <c r="Z81" s="34">
        <v>1948</v>
      </c>
      <c r="AA81" s="34">
        <v>23</v>
      </c>
      <c r="AB81" s="36">
        <f t="shared" si="11"/>
        <v>63.33333333333333</v>
      </c>
      <c r="AC81" s="34">
        <v>1.92</v>
      </c>
      <c r="AD81" s="37">
        <f t="shared" si="16"/>
        <v>48.767999999999994</v>
      </c>
      <c r="AE81" s="37">
        <f t="shared" si="12"/>
        <v>7.587227519999999</v>
      </c>
      <c r="AF81" s="37">
        <f t="shared" si="19"/>
        <v>103.87151680000002</v>
      </c>
    </row>
    <row r="82" spans="1:32" ht="12.75" hidden="1">
      <c r="A82" s="21">
        <f t="shared" si="2"/>
        <v>806.0320130070871</v>
      </c>
      <c r="B82" s="20">
        <v>1942</v>
      </c>
      <c r="C82" s="20">
        <v>35</v>
      </c>
      <c r="D82" s="20">
        <v>77</v>
      </c>
      <c r="E82" s="22">
        <v>1.98</v>
      </c>
      <c r="F82" s="22">
        <v>50.291999999999994</v>
      </c>
      <c r="G82" s="22">
        <f t="shared" si="3"/>
        <v>7.844615879999999</v>
      </c>
      <c r="H82" s="22">
        <f t="shared" si="4"/>
        <v>100.45028920000003</v>
      </c>
      <c r="I82" s="25">
        <f t="shared" si="5"/>
        <v>1535.2644213226888</v>
      </c>
      <c r="J82" s="23">
        <v>1955</v>
      </c>
      <c r="K82" s="23">
        <v>24</v>
      </c>
      <c r="L82" s="25">
        <f t="shared" si="18"/>
        <v>61.66666666666667</v>
      </c>
      <c r="M82" s="23">
        <v>2.67</v>
      </c>
      <c r="N82" s="26">
        <f t="shared" si="13"/>
        <v>67.818</v>
      </c>
      <c r="O82" s="26">
        <f t="shared" si="6"/>
        <v>10.80458202</v>
      </c>
      <c r="P82" s="26">
        <f t="shared" si="7"/>
        <v>61.106171800000006</v>
      </c>
      <c r="Q82" s="32">
        <f t="shared" si="8"/>
        <v>860.1973930815785</v>
      </c>
      <c r="R82" s="30">
        <v>1964</v>
      </c>
      <c r="S82" s="30">
        <v>24</v>
      </c>
      <c r="T82" s="32">
        <f t="shared" si="9"/>
        <v>78.70370370370371</v>
      </c>
      <c r="U82" s="30">
        <v>2.04</v>
      </c>
      <c r="V82" s="33">
        <f t="shared" si="14"/>
        <v>51.815999999999995</v>
      </c>
      <c r="W82" s="33">
        <f t="shared" si="10"/>
        <v>8.10200424</v>
      </c>
      <c r="X82" s="33">
        <f t="shared" si="17"/>
        <v>97.02906160000002</v>
      </c>
      <c r="Y82" s="36">
        <f t="shared" si="15"/>
        <v>770.9001864698162</v>
      </c>
      <c r="Z82" s="34">
        <v>1977</v>
      </c>
      <c r="AA82" s="34">
        <v>24</v>
      </c>
      <c r="AB82" s="36">
        <f t="shared" si="11"/>
        <v>61.66666666666667</v>
      </c>
      <c r="AC82" s="34">
        <v>1.94</v>
      </c>
      <c r="AD82" s="37">
        <f t="shared" si="16"/>
        <v>49.275999999999996</v>
      </c>
      <c r="AE82" s="37">
        <f t="shared" si="12"/>
        <v>7.67302364</v>
      </c>
      <c r="AF82" s="37">
        <f t="shared" si="19"/>
        <v>102.73110760000002</v>
      </c>
    </row>
    <row r="83" spans="1:32" ht="12.75" hidden="1">
      <c r="A83" s="21">
        <f t="shared" si="2"/>
        <v>806.0320130070871</v>
      </c>
      <c r="B83" s="20">
        <v>1964</v>
      </c>
      <c r="C83" s="20">
        <v>57</v>
      </c>
      <c r="D83" s="20">
        <v>76</v>
      </c>
      <c r="E83" s="22">
        <v>1.98</v>
      </c>
      <c r="F83" s="22">
        <v>50.291999999999994</v>
      </c>
      <c r="G83" s="22">
        <f t="shared" si="3"/>
        <v>7.844615879999999</v>
      </c>
      <c r="H83" s="22">
        <f t="shared" si="4"/>
        <v>100.45028920000003</v>
      </c>
      <c r="I83" s="25">
        <f t="shared" si="5"/>
        <v>1572.2536831728803</v>
      </c>
      <c r="J83" s="23">
        <v>1996</v>
      </c>
      <c r="K83" s="23">
        <v>25</v>
      </c>
      <c r="L83" s="25">
        <f t="shared" si="18"/>
        <v>60</v>
      </c>
      <c r="M83" s="23">
        <v>2.7</v>
      </c>
      <c r="N83" s="26">
        <f t="shared" si="13"/>
        <v>68.58</v>
      </c>
      <c r="O83" s="26">
        <f t="shared" si="6"/>
        <v>10.9332762</v>
      </c>
      <c r="P83" s="26">
        <f t="shared" si="7"/>
        <v>59.395558</v>
      </c>
      <c r="Q83" s="32">
        <f t="shared" si="8"/>
        <v>878.643890511365</v>
      </c>
      <c r="R83" s="30">
        <v>1930</v>
      </c>
      <c r="S83" s="30">
        <v>25</v>
      </c>
      <c r="T83" s="32">
        <f t="shared" si="9"/>
        <v>77.77777777777779</v>
      </c>
      <c r="U83" s="30">
        <v>2.06</v>
      </c>
      <c r="V83" s="33">
        <f t="shared" si="14"/>
        <v>52.324</v>
      </c>
      <c r="W83" s="33">
        <f t="shared" si="10"/>
        <v>8.18780036</v>
      </c>
      <c r="X83" s="33">
        <f t="shared" si="17"/>
        <v>95.88865240000001</v>
      </c>
      <c r="Y83" s="36">
        <f t="shared" si="15"/>
        <v>814.9372729971204</v>
      </c>
      <c r="Z83" s="34">
        <v>1958</v>
      </c>
      <c r="AA83" s="34">
        <v>25</v>
      </c>
      <c r="AB83" s="36">
        <f t="shared" si="11"/>
        <v>60</v>
      </c>
      <c r="AC83" s="34">
        <v>1.99</v>
      </c>
      <c r="AD83" s="37">
        <f t="shared" si="16"/>
        <v>50.546</v>
      </c>
      <c r="AE83" s="37">
        <f t="shared" si="12"/>
        <v>7.88751394</v>
      </c>
      <c r="AF83" s="37">
        <f t="shared" si="19"/>
        <v>99.88008460000002</v>
      </c>
    </row>
    <row r="84" spans="1:32" ht="12.75" hidden="1">
      <c r="A84" s="21">
        <f t="shared" si="2"/>
        <v>832.8945570040452</v>
      </c>
      <c r="B84" s="20">
        <v>1939</v>
      </c>
      <c r="C84" s="20">
        <v>32</v>
      </c>
      <c r="D84" s="20">
        <v>75</v>
      </c>
      <c r="E84" s="22">
        <v>2.01</v>
      </c>
      <c r="F84" s="22">
        <v>51.053999999999995</v>
      </c>
      <c r="G84" s="22">
        <f t="shared" si="3"/>
        <v>7.973310059999999</v>
      </c>
      <c r="H84" s="22">
        <f t="shared" si="4"/>
        <v>98.73967540000002</v>
      </c>
      <c r="I84" s="25">
        <f t="shared" si="5"/>
        <v>1673.0442538339812</v>
      </c>
      <c r="J84" s="23">
        <v>1988</v>
      </c>
      <c r="K84" s="23">
        <v>26</v>
      </c>
      <c r="L84" s="25">
        <f t="shared" si="18"/>
        <v>58.333333333333336</v>
      </c>
      <c r="M84" s="23">
        <v>2.78</v>
      </c>
      <c r="N84" s="26">
        <f t="shared" si="13"/>
        <v>70.612</v>
      </c>
      <c r="O84" s="26">
        <f t="shared" si="6"/>
        <v>11.27646068</v>
      </c>
      <c r="P84" s="26">
        <f t="shared" si="7"/>
        <v>54.83392120000003</v>
      </c>
      <c r="Q84" s="32">
        <f t="shared" si="8"/>
        <v>897.2860733102959</v>
      </c>
      <c r="R84" s="30">
        <v>1909</v>
      </c>
      <c r="S84" s="30">
        <v>26</v>
      </c>
      <c r="T84" s="32">
        <f t="shared" si="9"/>
        <v>76.85185185185185</v>
      </c>
      <c r="U84" s="30">
        <v>2.08</v>
      </c>
      <c r="V84" s="33">
        <f t="shared" si="14"/>
        <v>52.832</v>
      </c>
      <c r="W84" s="33">
        <f t="shared" si="10"/>
        <v>8.27359648</v>
      </c>
      <c r="X84" s="33">
        <f t="shared" si="17"/>
        <v>94.7482432</v>
      </c>
      <c r="Y84" s="36">
        <f t="shared" si="15"/>
        <v>841.946581020937</v>
      </c>
      <c r="Z84" s="34">
        <v>1962</v>
      </c>
      <c r="AA84" s="34">
        <v>26</v>
      </c>
      <c r="AB84" s="36">
        <f t="shared" si="11"/>
        <v>58.333333333333336</v>
      </c>
      <c r="AC84" s="34">
        <v>2.02</v>
      </c>
      <c r="AD84" s="37">
        <f t="shared" si="16"/>
        <v>51.308</v>
      </c>
      <c r="AE84" s="37">
        <f t="shared" si="12"/>
        <v>8.01620812</v>
      </c>
      <c r="AF84" s="37">
        <f t="shared" si="19"/>
        <v>98.16947080000001</v>
      </c>
    </row>
    <row r="85" spans="1:32" ht="12.75" hidden="1">
      <c r="A85" s="21">
        <f t="shared" si="2"/>
        <v>851.0475263801148</v>
      </c>
      <c r="B85" s="20">
        <v>1950</v>
      </c>
      <c r="C85" s="20">
        <v>43</v>
      </c>
      <c r="D85" s="20">
        <v>74</v>
      </c>
      <c r="E85" s="22">
        <v>2.03</v>
      </c>
      <c r="F85" s="22">
        <v>51.562000000000005</v>
      </c>
      <c r="G85" s="22">
        <f t="shared" si="3"/>
        <v>8.05910618</v>
      </c>
      <c r="H85" s="22">
        <f t="shared" si="4"/>
        <v>97.5992662</v>
      </c>
      <c r="I85" s="25">
        <f t="shared" si="5"/>
        <v>1685.8632212069067</v>
      </c>
      <c r="J85" s="23">
        <v>1951</v>
      </c>
      <c r="K85" s="23">
        <v>27</v>
      </c>
      <c r="L85" s="25">
        <f t="shared" si="18"/>
        <v>56.666666666666664</v>
      </c>
      <c r="M85" s="23">
        <v>2.79</v>
      </c>
      <c r="N85" s="26">
        <f t="shared" si="13"/>
        <v>70.866</v>
      </c>
      <c r="O85" s="26">
        <f t="shared" si="6"/>
        <v>11.31935874</v>
      </c>
      <c r="P85" s="26">
        <f t="shared" si="7"/>
        <v>54.263716600000016</v>
      </c>
      <c r="Q85" s="32">
        <f t="shared" si="8"/>
        <v>935.1574950155916</v>
      </c>
      <c r="R85" s="30">
        <v>1919</v>
      </c>
      <c r="S85" s="30">
        <v>27</v>
      </c>
      <c r="T85" s="32">
        <f t="shared" si="9"/>
        <v>75.92592592592592</v>
      </c>
      <c r="U85" s="30">
        <v>2.12</v>
      </c>
      <c r="V85" s="33">
        <f t="shared" si="14"/>
        <v>53.848</v>
      </c>
      <c r="W85" s="33">
        <f t="shared" si="10"/>
        <v>8.44518872</v>
      </c>
      <c r="X85" s="33">
        <f t="shared" si="17"/>
        <v>92.46742480000002</v>
      </c>
      <c r="Y85" s="36">
        <f t="shared" si="15"/>
        <v>860.1973930815785</v>
      </c>
      <c r="Z85" s="34">
        <v>1974</v>
      </c>
      <c r="AA85" s="34">
        <v>27</v>
      </c>
      <c r="AB85" s="36">
        <f t="shared" si="11"/>
        <v>56.666666666666664</v>
      </c>
      <c r="AC85" s="34">
        <v>2.04</v>
      </c>
      <c r="AD85" s="37">
        <f t="shared" si="16"/>
        <v>51.815999999999995</v>
      </c>
      <c r="AE85" s="37">
        <f t="shared" si="12"/>
        <v>8.10200424</v>
      </c>
      <c r="AF85" s="37">
        <f t="shared" si="19"/>
        <v>97.02906160000002</v>
      </c>
    </row>
    <row r="86" spans="1:32" ht="12.75" hidden="1">
      <c r="A86" s="21">
        <f t="shared" si="2"/>
        <v>916.1239414783715</v>
      </c>
      <c r="B86" s="20">
        <v>1961</v>
      </c>
      <c r="C86" s="20">
        <v>54</v>
      </c>
      <c r="D86" s="20">
        <v>73</v>
      </c>
      <c r="E86" s="22">
        <v>2.1</v>
      </c>
      <c r="F86" s="22">
        <v>53.34</v>
      </c>
      <c r="G86" s="22">
        <f t="shared" si="3"/>
        <v>8.359392600000001</v>
      </c>
      <c r="H86" s="22">
        <f t="shared" si="4"/>
        <v>93.60783400000001</v>
      </c>
      <c r="I86" s="25">
        <f t="shared" si="5"/>
        <v>1724.613651379399</v>
      </c>
      <c r="J86" s="23">
        <v>1983</v>
      </c>
      <c r="K86" s="23">
        <v>28</v>
      </c>
      <c r="L86" s="25">
        <f t="shared" si="18"/>
        <v>55.00000000000001</v>
      </c>
      <c r="M86" s="23">
        <v>2.82</v>
      </c>
      <c r="N86" s="26">
        <f t="shared" si="13"/>
        <v>71.62799999999999</v>
      </c>
      <c r="O86" s="26">
        <f t="shared" si="6"/>
        <v>11.448052919999999</v>
      </c>
      <c r="P86" s="26">
        <f t="shared" si="7"/>
        <v>52.55310280000004</v>
      </c>
      <c r="Q86" s="32">
        <f t="shared" si="8"/>
        <v>983.5975023486493</v>
      </c>
      <c r="R86" s="30">
        <v>1956</v>
      </c>
      <c r="S86" s="30">
        <v>28</v>
      </c>
      <c r="T86" s="32">
        <f t="shared" si="9"/>
        <v>75</v>
      </c>
      <c r="U86" s="30">
        <v>2.17</v>
      </c>
      <c r="V86" s="33">
        <f t="shared" si="14"/>
        <v>55.117999999999995</v>
      </c>
      <c r="W86" s="33">
        <f t="shared" si="10"/>
        <v>8.659679019999999</v>
      </c>
      <c r="X86" s="33">
        <f t="shared" si="17"/>
        <v>89.61640180000002</v>
      </c>
      <c r="Y86" s="36">
        <f t="shared" si="15"/>
        <v>906.6805467231902</v>
      </c>
      <c r="Z86" s="34">
        <v>1961</v>
      </c>
      <c r="AA86" s="34">
        <v>28</v>
      </c>
      <c r="AB86" s="36">
        <f t="shared" si="11"/>
        <v>55.00000000000001</v>
      </c>
      <c r="AC86" s="34">
        <v>2.09</v>
      </c>
      <c r="AD86" s="37">
        <f t="shared" si="16"/>
        <v>53.08599999999999</v>
      </c>
      <c r="AE86" s="37">
        <f t="shared" si="12"/>
        <v>8.316494539999999</v>
      </c>
      <c r="AF86" s="37">
        <f t="shared" si="19"/>
        <v>94.17803860000004</v>
      </c>
    </row>
    <row r="87" spans="1:32" ht="12.75" hidden="1">
      <c r="A87" s="21">
        <f t="shared" si="2"/>
        <v>983.5975023486493</v>
      </c>
      <c r="B87" s="20">
        <v>1976</v>
      </c>
      <c r="C87" s="20">
        <v>69</v>
      </c>
      <c r="D87" s="20">
        <v>72</v>
      </c>
      <c r="E87" s="22">
        <v>2.17</v>
      </c>
      <c r="F87" s="22">
        <v>55.117999999999995</v>
      </c>
      <c r="G87" s="22">
        <f t="shared" si="3"/>
        <v>8.659679019999999</v>
      </c>
      <c r="H87" s="22">
        <f t="shared" si="4"/>
        <v>89.61640180000002</v>
      </c>
      <c r="I87" s="25">
        <f t="shared" si="5"/>
        <v>1776.9657904013961</v>
      </c>
      <c r="J87" s="23">
        <v>1961</v>
      </c>
      <c r="K87" s="23">
        <v>29</v>
      </c>
      <c r="L87" s="25">
        <f t="shared" si="18"/>
        <v>53.333333333333336</v>
      </c>
      <c r="M87" s="23">
        <v>2.86</v>
      </c>
      <c r="N87" s="26">
        <f t="shared" si="13"/>
        <v>72.64399999999999</v>
      </c>
      <c r="O87" s="26">
        <f t="shared" si="6"/>
        <v>11.61964516</v>
      </c>
      <c r="P87" s="26">
        <f t="shared" si="7"/>
        <v>50.272284400000025</v>
      </c>
      <c r="Q87" s="32">
        <f t="shared" si="8"/>
        <v>1053.4682089909493</v>
      </c>
      <c r="R87" s="30">
        <v>1900</v>
      </c>
      <c r="S87" s="30">
        <v>29</v>
      </c>
      <c r="T87" s="32">
        <f t="shared" si="9"/>
        <v>74.07407407407408</v>
      </c>
      <c r="U87" s="30">
        <v>2.24</v>
      </c>
      <c r="V87" s="33">
        <f t="shared" si="14"/>
        <v>56.896</v>
      </c>
      <c r="W87" s="33">
        <f t="shared" si="10"/>
        <v>8.959965440000001</v>
      </c>
      <c r="X87" s="33">
        <f t="shared" si="17"/>
        <v>85.62496960000001</v>
      </c>
      <c r="Y87" s="36">
        <f t="shared" si="15"/>
        <v>935.1574950155916</v>
      </c>
      <c r="Z87" s="34">
        <v>1976</v>
      </c>
      <c r="AA87" s="34">
        <v>29</v>
      </c>
      <c r="AB87" s="36">
        <f t="shared" si="11"/>
        <v>53.333333333333336</v>
      </c>
      <c r="AC87" s="34">
        <v>2.12</v>
      </c>
      <c r="AD87" s="37">
        <f t="shared" si="16"/>
        <v>53.848</v>
      </c>
      <c r="AE87" s="37">
        <f t="shared" si="12"/>
        <v>8.44518872</v>
      </c>
      <c r="AF87" s="37">
        <f t="shared" si="19"/>
        <v>92.46742480000002</v>
      </c>
    </row>
    <row r="88" spans="1:32" ht="12.75" hidden="1">
      <c r="A88" s="21">
        <f t="shared" si="2"/>
        <v>1043.339915443762</v>
      </c>
      <c r="B88" s="20">
        <v>1991</v>
      </c>
      <c r="C88" s="20">
        <v>84</v>
      </c>
      <c r="D88" s="20">
        <v>71</v>
      </c>
      <c r="E88" s="22">
        <v>2.23</v>
      </c>
      <c r="F88" s="22">
        <v>56.641999999999996</v>
      </c>
      <c r="G88" s="22">
        <f t="shared" si="3"/>
        <v>8.917067379999999</v>
      </c>
      <c r="H88" s="22">
        <f t="shared" si="4"/>
        <v>86.19517420000003</v>
      </c>
      <c r="I88" s="25">
        <f t="shared" si="5"/>
        <v>1856.9616392029757</v>
      </c>
      <c r="J88" s="23">
        <v>1994</v>
      </c>
      <c r="K88" s="23">
        <v>30</v>
      </c>
      <c r="L88" s="25">
        <f t="shared" si="18"/>
        <v>51.66666666666667</v>
      </c>
      <c r="M88" s="23">
        <v>2.92</v>
      </c>
      <c r="N88" s="26">
        <f t="shared" si="13"/>
        <v>74.16799999999999</v>
      </c>
      <c r="O88" s="26">
        <f t="shared" si="6"/>
        <v>11.87703352</v>
      </c>
      <c r="P88" s="26">
        <f t="shared" si="7"/>
        <v>46.851056800000016</v>
      </c>
      <c r="Q88" s="32">
        <f t="shared" si="8"/>
        <v>1084.1466176862268</v>
      </c>
      <c r="R88" s="30">
        <v>1920</v>
      </c>
      <c r="S88" s="30">
        <v>30</v>
      </c>
      <c r="T88" s="32">
        <f t="shared" si="9"/>
        <v>73.14814814814815</v>
      </c>
      <c r="U88" s="30">
        <v>2.27</v>
      </c>
      <c r="V88" s="33">
        <f t="shared" si="14"/>
        <v>57.657999999999994</v>
      </c>
      <c r="W88" s="33">
        <f t="shared" si="10"/>
        <v>9.08865962</v>
      </c>
      <c r="X88" s="33">
        <f t="shared" si="17"/>
        <v>83.91435580000002</v>
      </c>
      <c r="Y88" s="36">
        <f t="shared" si="15"/>
        <v>1094.470596602558</v>
      </c>
      <c r="Z88" s="34">
        <v>1975</v>
      </c>
      <c r="AA88" s="34">
        <v>30</v>
      </c>
      <c r="AB88" s="36">
        <f t="shared" si="11"/>
        <v>51.66666666666667</v>
      </c>
      <c r="AC88" s="34">
        <v>2.28</v>
      </c>
      <c r="AD88" s="37">
        <f t="shared" si="16"/>
        <v>57.91199999999999</v>
      </c>
      <c r="AE88" s="37">
        <f t="shared" si="12"/>
        <v>9.131557679999998</v>
      </c>
      <c r="AF88" s="37">
        <f t="shared" si="19"/>
        <v>83.34415120000004</v>
      </c>
    </row>
    <row r="89" spans="1:32" ht="12.75" hidden="1">
      <c r="A89" s="21">
        <f t="shared" si="2"/>
        <v>1043.339915443762</v>
      </c>
      <c r="B89" s="20">
        <v>1983</v>
      </c>
      <c r="C89" s="20">
        <v>76</v>
      </c>
      <c r="D89" s="20">
        <v>70</v>
      </c>
      <c r="E89" s="22">
        <v>2.23</v>
      </c>
      <c r="F89" s="22">
        <v>56.641999999999996</v>
      </c>
      <c r="G89" s="22">
        <f t="shared" si="3"/>
        <v>8.917067379999999</v>
      </c>
      <c r="H89" s="22">
        <f t="shared" si="4"/>
        <v>86.19517420000003</v>
      </c>
      <c r="I89" s="25">
        <f t="shared" si="5"/>
        <v>1897.6200017246292</v>
      </c>
      <c r="J89" s="23">
        <v>2007</v>
      </c>
      <c r="K89" s="23">
        <v>31</v>
      </c>
      <c r="L89" s="25">
        <f t="shared" si="18"/>
        <v>50</v>
      </c>
      <c r="M89" s="23">
        <v>2.95</v>
      </c>
      <c r="N89" s="26">
        <f t="shared" si="13"/>
        <v>74.93</v>
      </c>
      <c r="O89" s="26">
        <f t="shared" si="6"/>
        <v>12.005727700000001</v>
      </c>
      <c r="P89" s="26">
        <f t="shared" si="7"/>
        <v>45.14044299999998</v>
      </c>
      <c r="Q89" s="32">
        <f t="shared" si="8"/>
        <v>1255.2008414218706</v>
      </c>
      <c r="R89" s="30">
        <v>1975</v>
      </c>
      <c r="S89" s="30">
        <v>31</v>
      </c>
      <c r="T89" s="32">
        <f t="shared" si="9"/>
        <v>72.22222222222221</v>
      </c>
      <c r="U89" s="30">
        <v>2.43</v>
      </c>
      <c r="V89" s="33">
        <f t="shared" si="14"/>
        <v>61.722</v>
      </c>
      <c r="W89" s="33">
        <f t="shared" si="10"/>
        <v>9.77502858</v>
      </c>
      <c r="X89" s="33">
        <f t="shared" si="17"/>
        <v>74.79108220000002</v>
      </c>
      <c r="Y89" s="36">
        <f t="shared" si="15"/>
        <v>1277.463203549977</v>
      </c>
      <c r="Z89" s="34">
        <v>1984</v>
      </c>
      <c r="AA89" s="34">
        <v>31</v>
      </c>
      <c r="AB89" s="36">
        <f t="shared" si="11"/>
        <v>50</v>
      </c>
      <c r="AC89" s="34">
        <v>2.45</v>
      </c>
      <c r="AD89" s="37">
        <f t="shared" si="16"/>
        <v>62.230000000000004</v>
      </c>
      <c r="AE89" s="37">
        <f t="shared" si="12"/>
        <v>9.8608247</v>
      </c>
      <c r="AF89" s="37">
        <f t="shared" si="19"/>
        <v>73.650673</v>
      </c>
    </row>
    <row r="90" spans="1:32" ht="12.75" hidden="1">
      <c r="A90" s="21">
        <f t="shared" si="2"/>
        <v>1104.843496861176</v>
      </c>
      <c r="B90" s="20">
        <v>1994</v>
      </c>
      <c r="C90" s="20">
        <v>87</v>
      </c>
      <c r="D90" s="20">
        <v>69</v>
      </c>
      <c r="E90" s="22">
        <v>2.29</v>
      </c>
      <c r="F90" s="22">
        <v>58.166</v>
      </c>
      <c r="G90" s="22">
        <f t="shared" si="3"/>
        <v>9.174455739999999</v>
      </c>
      <c r="H90" s="22">
        <f t="shared" si="4"/>
        <v>82.77394660000003</v>
      </c>
      <c r="I90" s="25">
        <f t="shared" si="5"/>
        <v>2008.1948408429598</v>
      </c>
      <c r="J90" s="23">
        <v>1984</v>
      </c>
      <c r="K90" s="23">
        <v>32</v>
      </c>
      <c r="L90" s="25">
        <f t="shared" si="18"/>
        <v>48.333333333333336</v>
      </c>
      <c r="M90" s="23">
        <v>3.03</v>
      </c>
      <c r="N90" s="26">
        <f t="shared" si="13"/>
        <v>76.96199999999999</v>
      </c>
      <c r="O90" s="26">
        <f t="shared" si="6"/>
        <v>12.34891218</v>
      </c>
      <c r="P90" s="26">
        <f t="shared" si="7"/>
        <v>40.57880620000004</v>
      </c>
      <c r="Q90" s="32">
        <f t="shared" si="8"/>
        <v>1288.6677666274586</v>
      </c>
      <c r="R90" s="30">
        <v>1981</v>
      </c>
      <c r="S90" s="30">
        <v>32</v>
      </c>
      <c r="T90" s="32">
        <f t="shared" si="9"/>
        <v>71.29629629629629</v>
      </c>
      <c r="U90" s="30">
        <v>2.46</v>
      </c>
      <c r="V90" s="33">
        <f t="shared" si="14"/>
        <v>62.483999999999995</v>
      </c>
      <c r="W90" s="33">
        <f t="shared" si="10"/>
        <v>9.903722759999999</v>
      </c>
      <c r="X90" s="33">
        <f t="shared" si="17"/>
        <v>73.08046840000002</v>
      </c>
      <c r="Y90" s="36">
        <f t="shared" si="15"/>
        <v>1288.6677666274586</v>
      </c>
      <c r="Z90" s="34">
        <v>1966</v>
      </c>
      <c r="AA90" s="34">
        <v>32</v>
      </c>
      <c r="AB90" s="36">
        <f t="shared" si="11"/>
        <v>48.333333333333336</v>
      </c>
      <c r="AC90" s="34">
        <v>2.46</v>
      </c>
      <c r="AD90" s="37">
        <f t="shared" si="16"/>
        <v>62.483999999999995</v>
      </c>
      <c r="AE90" s="37">
        <f t="shared" si="12"/>
        <v>9.903722759999999</v>
      </c>
      <c r="AF90" s="37">
        <f t="shared" si="19"/>
        <v>73.08046840000002</v>
      </c>
    </row>
    <row r="91" spans="1:32" ht="12.75" hidden="1">
      <c r="A91" s="21">
        <f t="shared" si="2"/>
        <v>1115.2653184620801</v>
      </c>
      <c r="B91" s="20">
        <v>2006</v>
      </c>
      <c r="C91" s="20">
        <v>99</v>
      </c>
      <c r="D91" s="20">
        <v>68</v>
      </c>
      <c r="E91" s="22">
        <v>2.3</v>
      </c>
      <c r="F91" s="22">
        <v>58.42</v>
      </c>
      <c r="G91" s="22">
        <f t="shared" si="3"/>
        <v>9.2173538</v>
      </c>
      <c r="H91" s="22">
        <f t="shared" si="4"/>
        <v>82.20374200000002</v>
      </c>
      <c r="I91" s="25">
        <f t="shared" si="5"/>
        <v>2136.3340175359745</v>
      </c>
      <c r="J91" s="23">
        <v>1979</v>
      </c>
      <c r="K91" s="23">
        <v>33</v>
      </c>
      <c r="L91" s="25">
        <f t="shared" si="18"/>
        <v>46.666666666666664</v>
      </c>
      <c r="M91" s="23">
        <v>3.12</v>
      </c>
      <c r="N91" s="26">
        <f t="shared" si="13"/>
        <v>79.248</v>
      </c>
      <c r="O91" s="26">
        <f t="shared" si="6"/>
        <v>12.734994720000001</v>
      </c>
      <c r="P91" s="26">
        <f t="shared" si="7"/>
        <v>35.446964799999996</v>
      </c>
      <c r="Q91" s="32">
        <f t="shared" si="8"/>
        <v>1356.9224932803618</v>
      </c>
      <c r="R91" s="30">
        <v>1932</v>
      </c>
      <c r="S91" s="30">
        <v>33</v>
      </c>
      <c r="T91" s="32">
        <f t="shared" si="9"/>
        <v>70.37037037037037</v>
      </c>
      <c r="U91" s="30">
        <v>2.52</v>
      </c>
      <c r="V91" s="33">
        <f t="shared" si="14"/>
        <v>64.008</v>
      </c>
      <c r="W91" s="33">
        <f t="shared" si="10"/>
        <v>10.16111112</v>
      </c>
      <c r="X91" s="33">
        <f t="shared" si="17"/>
        <v>69.65924080000003</v>
      </c>
      <c r="Y91" s="36">
        <f t="shared" si="15"/>
        <v>1438.7789287827682</v>
      </c>
      <c r="Z91" s="34">
        <v>1991</v>
      </c>
      <c r="AA91" s="34">
        <v>33</v>
      </c>
      <c r="AB91" s="36">
        <f t="shared" si="11"/>
        <v>46.666666666666664</v>
      </c>
      <c r="AC91" s="34">
        <v>2.59</v>
      </c>
      <c r="AD91" s="37">
        <f t="shared" si="16"/>
        <v>65.78599999999999</v>
      </c>
      <c r="AE91" s="37">
        <f t="shared" si="12"/>
        <v>10.461397539999998</v>
      </c>
      <c r="AF91" s="37">
        <f t="shared" si="19"/>
        <v>65.66780860000004</v>
      </c>
    </row>
    <row r="92" spans="1:32" ht="12.75" hidden="1">
      <c r="A92" s="21">
        <f t="shared" si="2"/>
        <v>1115.2653184620801</v>
      </c>
      <c r="B92" s="20">
        <v>1943</v>
      </c>
      <c r="C92" s="20">
        <v>36</v>
      </c>
      <c r="D92" s="20">
        <v>67</v>
      </c>
      <c r="E92" s="22">
        <v>2.3</v>
      </c>
      <c r="F92" s="22">
        <v>58.42</v>
      </c>
      <c r="G92" s="22">
        <f t="shared" si="3"/>
        <v>9.2173538</v>
      </c>
      <c r="H92" s="22">
        <f t="shared" si="4"/>
        <v>82.20374200000002</v>
      </c>
      <c r="I92" s="25">
        <f t="shared" si="5"/>
        <v>2238.737416798565</v>
      </c>
      <c r="J92" s="23">
        <v>1963</v>
      </c>
      <c r="K92" s="23">
        <v>34</v>
      </c>
      <c r="L92" s="25">
        <f t="shared" si="18"/>
        <v>45</v>
      </c>
      <c r="M92" s="23">
        <v>3.19</v>
      </c>
      <c r="N92" s="26">
        <f t="shared" si="13"/>
        <v>81.026</v>
      </c>
      <c r="O92" s="26">
        <f t="shared" si="6"/>
        <v>13.03528114</v>
      </c>
      <c r="P92" s="26">
        <f t="shared" si="7"/>
        <v>31.455532600000005</v>
      </c>
      <c r="Q92" s="32">
        <f t="shared" si="8"/>
        <v>1403.4040712280203</v>
      </c>
      <c r="R92" s="30">
        <v>1951</v>
      </c>
      <c r="S92" s="30">
        <v>34</v>
      </c>
      <c r="T92" s="32">
        <f t="shared" si="9"/>
        <v>69.44444444444444</v>
      </c>
      <c r="U92" s="30">
        <v>2.56</v>
      </c>
      <c r="V92" s="33">
        <f t="shared" si="14"/>
        <v>65.024</v>
      </c>
      <c r="W92" s="33">
        <f t="shared" si="10"/>
        <v>10.33270336</v>
      </c>
      <c r="X92" s="33">
        <f t="shared" si="17"/>
        <v>67.37842240000002</v>
      </c>
      <c r="Y92" s="36">
        <f t="shared" si="15"/>
        <v>1438.7789287827682</v>
      </c>
      <c r="Z92" s="34">
        <v>2005</v>
      </c>
      <c r="AA92" s="34">
        <v>34</v>
      </c>
      <c r="AB92" s="36">
        <f t="shared" si="11"/>
        <v>45</v>
      </c>
      <c r="AC92" s="34">
        <v>2.59</v>
      </c>
      <c r="AD92" s="37">
        <f t="shared" si="16"/>
        <v>65.78599999999999</v>
      </c>
      <c r="AE92" s="37">
        <f t="shared" si="12"/>
        <v>10.461397539999998</v>
      </c>
      <c r="AF92" s="37">
        <f t="shared" si="19"/>
        <v>65.66780860000004</v>
      </c>
    </row>
    <row r="93" spans="1:32" ht="12.75" hidden="1">
      <c r="A93" s="21">
        <f t="shared" si="2"/>
        <v>1189.5878672524198</v>
      </c>
      <c r="B93" s="20">
        <v>1923</v>
      </c>
      <c r="C93" s="20">
        <v>16</v>
      </c>
      <c r="D93" s="20">
        <v>66</v>
      </c>
      <c r="E93" s="22">
        <v>2.37</v>
      </c>
      <c r="F93" s="22">
        <v>60.198</v>
      </c>
      <c r="G93" s="22">
        <f t="shared" si="3"/>
        <v>9.51764022</v>
      </c>
      <c r="H93" s="22">
        <f t="shared" si="4"/>
        <v>78.2123098</v>
      </c>
      <c r="I93" s="25">
        <f t="shared" si="5"/>
        <v>2268.4358229541654</v>
      </c>
      <c r="J93" s="23">
        <v>1970</v>
      </c>
      <c r="K93" s="23">
        <v>35</v>
      </c>
      <c r="L93" s="25">
        <f t="shared" si="18"/>
        <v>43.333333333333336</v>
      </c>
      <c r="M93" s="23">
        <v>3.21</v>
      </c>
      <c r="N93" s="26">
        <f t="shared" si="13"/>
        <v>81.53399999999999</v>
      </c>
      <c r="O93" s="26">
        <f t="shared" si="6"/>
        <v>13.12107726</v>
      </c>
      <c r="P93" s="26">
        <f t="shared" si="7"/>
        <v>30.31512340000004</v>
      </c>
      <c r="Q93" s="32">
        <f t="shared" si="8"/>
        <v>1438.7789287827682</v>
      </c>
      <c r="R93" s="30">
        <v>1917</v>
      </c>
      <c r="S93" s="30">
        <v>35</v>
      </c>
      <c r="T93" s="32">
        <f t="shared" si="9"/>
        <v>68.51851851851852</v>
      </c>
      <c r="U93" s="30">
        <v>2.59</v>
      </c>
      <c r="V93" s="33">
        <f t="shared" si="14"/>
        <v>65.78599999999999</v>
      </c>
      <c r="W93" s="33">
        <f t="shared" si="10"/>
        <v>10.461397539999998</v>
      </c>
      <c r="X93" s="33">
        <f t="shared" si="17"/>
        <v>65.66780860000004</v>
      </c>
      <c r="Y93" s="36">
        <f t="shared" si="15"/>
        <v>1523.0325100571972</v>
      </c>
      <c r="Z93" s="34">
        <v>1968</v>
      </c>
      <c r="AA93" s="34">
        <v>35</v>
      </c>
      <c r="AB93" s="36">
        <f t="shared" si="11"/>
        <v>43.333333333333336</v>
      </c>
      <c r="AC93" s="34">
        <v>2.66</v>
      </c>
      <c r="AD93" s="37">
        <f t="shared" si="16"/>
        <v>67.564</v>
      </c>
      <c r="AE93" s="37">
        <f t="shared" si="12"/>
        <v>10.76168396</v>
      </c>
      <c r="AF93" s="37">
        <f t="shared" si="19"/>
        <v>61.67637640000002</v>
      </c>
    </row>
    <row r="94" spans="1:32" ht="12.75" hidden="1">
      <c r="A94" s="21">
        <f t="shared" si="2"/>
        <v>1222.1742082968574</v>
      </c>
      <c r="B94" s="20">
        <v>2002</v>
      </c>
      <c r="C94" s="20">
        <v>95</v>
      </c>
      <c r="D94" s="20">
        <v>65</v>
      </c>
      <c r="E94" s="22">
        <v>2.4</v>
      </c>
      <c r="F94" s="22">
        <v>60.96</v>
      </c>
      <c r="G94" s="22">
        <f t="shared" si="3"/>
        <v>9.6463344</v>
      </c>
      <c r="H94" s="22">
        <f t="shared" si="4"/>
        <v>76.50169600000002</v>
      </c>
      <c r="I94" s="25">
        <f t="shared" si="5"/>
        <v>2313.350342254714</v>
      </c>
      <c r="J94" s="23">
        <v>1978</v>
      </c>
      <c r="K94" s="23">
        <v>36</v>
      </c>
      <c r="L94" s="25">
        <f t="shared" si="18"/>
        <v>41.66666666666667</v>
      </c>
      <c r="M94" s="23">
        <v>3.24</v>
      </c>
      <c r="N94" s="26">
        <f t="shared" si="13"/>
        <v>82.296</v>
      </c>
      <c r="O94" s="26">
        <f t="shared" si="6"/>
        <v>13.249771440000002</v>
      </c>
      <c r="P94" s="26">
        <f t="shared" si="7"/>
        <v>28.604509600000007</v>
      </c>
      <c r="Q94" s="32">
        <f t="shared" si="8"/>
        <v>1438.7789287827682</v>
      </c>
      <c r="R94" s="30">
        <v>1984</v>
      </c>
      <c r="S94" s="30">
        <v>36</v>
      </c>
      <c r="T94" s="32">
        <f t="shared" si="9"/>
        <v>67.5925925925926</v>
      </c>
      <c r="U94" s="30">
        <v>2.59</v>
      </c>
      <c r="V94" s="33">
        <f t="shared" si="14"/>
        <v>65.78599999999999</v>
      </c>
      <c r="W94" s="33">
        <f t="shared" si="10"/>
        <v>10.461397539999998</v>
      </c>
      <c r="X94" s="33">
        <f t="shared" si="17"/>
        <v>65.66780860000004</v>
      </c>
      <c r="Y94" s="36">
        <f t="shared" si="15"/>
        <v>1523.0325100571972</v>
      </c>
      <c r="Z94" s="34">
        <v>1973</v>
      </c>
      <c r="AA94" s="34">
        <v>36</v>
      </c>
      <c r="AB94" s="36">
        <f t="shared" si="11"/>
        <v>41.66666666666667</v>
      </c>
      <c r="AC94" s="34">
        <v>2.66</v>
      </c>
      <c r="AD94" s="37">
        <f t="shared" si="16"/>
        <v>67.564</v>
      </c>
      <c r="AE94" s="37">
        <f t="shared" si="12"/>
        <v>10.76168396</v>
      </c>
      <c r="AF94" s="37">
        <f t="shared" si="19"/>
        <v>61.67637640000002</v>
      </c>
    </row>
    <row r="95" spans="1:32" ht="12.75" hidden="1">
      <c r="A95" s="21">
        <f t="shared" si="2"/>
        <v>1244.1430423712466</v>
      </c>
      <c r="B95" s="20">
        <v>1914</v>
      </c>
      <c r="C95" s="20">
        <v>7</v>
      </c>
      <c r="D95" s="20">
        <v>64</v>
      </c>
      <c r="E95" s="22">
        <v>2.42</v>
      </c>
      <c r="F95" s="22">
        <v>61.467999999999996</v>
      </c>
      <c r="G95" s="22">
        <f t="shared" si="3"/>
        <v>9.73213052</v>
      </c>
      <c r="H95" s="22">
        <f t="shared" si="4"/>
        <v>75.36128680000003</v>
      </c>
      <c r="I95" s="25">
        <f t="shared" si="5"/>
        <v>2328.4196913728024</v>
      </c>
      <c r="J95" s="23">
        <v>1985</v>
      </c>
      <c r="K95" s="23">
        <v>37</v>
      </c>
      <c r="L95" s="25">
        <f t="shared" si="18"/>
        <v>40</v>
      </c>
      <c r="M95" s="23">
        <v>3.25</v>
      </c>
      <c r="N95" s="26">
        <f t="shared" si="13"/>
        <v>82.55</v>
      </c>
      <c r="O95" s="26">
        <f t="shared" si="6"/>
        <v>13.2926695</v>
      </c>
      <c r="P95" s="26">
        <f t="shared" si="7"/>
        <v>28.034305000000025</v>
      </c>
      <c r="Q95" s="32">
        <f t="shared" si="8"/>
        <v>1486.6303043144394</v>
      </c>
      <c r="R95" s="30">
        <v>1994</v>
      </c>
      <c r="S95" s="30">
        <v>37</v>
      </c>
      <c r="T95" s="32">
        <f t="shared" si="9"/>
        <v>66.66666666666666</v>
      </c>
      <c r="U95" s="30">
        <v>2.63</v>
      </c>
      <c r="V95" s="33">
        <f t="shared" si="14"/>
        <v>66.80199999999999</v>
      </c>
      <c r="W95" s="33">
        <f t="shared" si="10"/>
        <v>10.632989779999999</v>
      </c>
      <c r="X95" s="33">
        <f t="shared" si="17"/>
        <v>63.38699020000002</v>
      </c>
      <c r="Y95" s="36">
        <f t="shared" si="15"/>
        <v>1535.2644213226888</v>
      </c>
      <c r="Z95" s="34">
        <v>1970</v>
      </c>
      <c r="AA95" s="34">
        <v>37</v>
      </c>
      <c r="AB95" s="36">
        <f t="shared" si="11"/>
        <v>40</v>
      </c>
      <c r="AC95" s="34">
        <v>2.67</v>
      </c>
      <c r="AD95" s="37">
        <f t="shared" si="16"/>
        <v>67.818</v>
      </c>
      <c r="AE95" s="37">
        <f t="shared" si="12"/>
        <v>10.80458202</v>
      </c>
      <c r="AF95" s="37">
        <f t="shared" si="19"/>
        <v>61.106171800000006</v>
      </c>
    </row>
    <row r="96" spans="1:32" ht="12.75" hidden="1">
      <c r="A96" s="21">
        <f t="shared" si="2"/>
        <v>1368.4695057538474</v>
      </c>
      <c r="B96" s="20">
        <v>1931</v>
      </c>
      <c r="C96" s="20">
        <v>24</v>
      </c>
      <c r="D96" s="20">
        <v>63</v>
      </c>
      <c r="E96" s="22">
        <v>2.53</v>
      </c>
      <c r="F96" s="22">
        <v>64.262</v>
      </c>
      <c r="G96" s="22">
        <f t="shared" si="3"/>
        <v>10.20400918</v>
      </c>
      <c r="H96" s="22">
        <f t="shared" si="4"/>
        <v>69.08903620000002</v>
      </c>
      <c r="I96" s="25">
        <f t="shared" si="5"/>
        <v>2373.9212667807833</v>
      </c>
      <c r="J96" s="23">
        <v>1965</v>
      </c>
      <c r="K96" s="23">
        <v>38</v>
      </c>
      <c r="L96" s="25">
        <f t="shared" si="18"/>
        <v>38.333333333333336</v>
      </c>
      <c r="M96" s="23">
        <v>3.28</v>
      </c>
      <c r="N96" s="26">
        <f t="shared" si="13"/>
        <v>83.31199999999998</v>
      </c>
      <c r="O96" s="26">
        <f t="shared" si="6"/>
        <v>13.421363679999997</v>
      </c>
      <c r="P96" s="26">
        <f t="shared" si="7"/>
        <v>26.32369120000005</v>
      </c>
      <c r="Q96" s="32">
        <f t="shared" si="8"/>
        <v>1572.2536831728803</v>
      </c>
      <c r="R96" s="30">
        <v>1916</v>
      </c>
      <c r="S96" s="30">
        <v>38</v>
      </c>
      <c r="T96" s="32">
        <f t="shared" si="9"/>
        <v>65.74074074074075</v>
      </c>
      <c r="U96" s="30">
        <v>2.7</v>
      </c>
      <c r="V96" s="33">
        <f t="shared" si="14"/>
        <v>68.58</v>
      </c>
      <c r="W96" s="33">
        <f t="shared" si="10"/>
        <v>10.9332762</v>
      </c>
      <c r="X96" s="33">
        <f t="shared" si="17"/>
        <v>59.395558</v>
      </c>
      <c r="Y96" s="36">
        <f t="shared" si="15"/>
        <v>1535.2644213226888</v>
      </c>
      <c r="Z96" s="34">
        <v>2000</v>
      </c>
      <c r="AA96" s="34">
        <v>38</v>
      </c>
      <c r="AB96" s="36">
        <f t="shared" si="11"/>
        <v>38.333333333333336</v>
      </c>
      <c r="AC96" s="34">
        <v>2.67</v>
      </c>
      <c r="AD96" s="37">
        <f t="shared" si="16"/>
        <v>67.818</v>
      </c>
      <c r="AE96" s="37">
        <f t="shared" si="12"/>
        <v>10.80458202</v>
      </c>
      <c r="AF96" s="37">
        <f t="shared" si="19"/>
        <v>61.106171800000006</v>
      </c>
    </row>
    <row r="97" spans="1:32" ht="12.75" hidden="1">
      <c r="A97" s="21">
        <f t="shared" si="2"/>
        <v>1403.4040712280214</v>
      </c>
      <c r="B97" s="20">
        <v>1947</v>
      </c>
      <c r="C97" s="20">
        <v>40</v>
      </c>
      <c r="D97" s="20">
        <v>62</v>
      </c>
      <c r="E97" s="22">
        <v>2.56</v>
      </c>
      <c r="F97" s="22">
        <v>65.02400000000002</v>
      </c>
      <c r="G97" s="22">
        <f t="shared" si="3"/>
        <v>10.332703360000004</v>
      </c>
      <c r="H97" s="22">
        <f t="shared" si="4"/>
        <v>67.37842239999999</v>
      </c>
      <c r="I97" s="25">
        <f t="shared" si="5"/>
        <v>2435.274932783432</v>
      </c>
      <c r="J97" s="23">
        <v>1992</v>
      </c>
      <c r="K97" s="23">
        <v>39</v>
      </c>
      <c r="L97" s="25">
        <f t="shared" si="18"/>
        <v>36.666666666666664</v>
      </c>
      <c r="M97" s="23">
        <v>3.32</v>
      </c>
      <c r="N97" s="26">
        <f t="shared" si="13"/>
        <v>84.32799999999999</v>
      </c>
      <c r="O97" s="26">
        <f t="shared" si="6"/>
        <v>13.592955919999998</v>
      </c>
      <c r="P97" s="26">
        <f t="shared" si="7"/>
        <v>24.042872800000033</v>
      </c>
      <c r="Q97" s="32">
        <f t="shared" si="8"/>
        <v>1572.2536831728803</v>
      </c>
      <c r="R97" s="30">
        <v>1988</v>
      </c>
      <c r="S97" s="30">
        <v>39</v>
      </c>
      <c r="T97" s="32">
        <f t="shared" si="9"/>
        <v>64.81481481481481</v>
      </c>
      <c r="U97" s="30">
        <v>2.7</v>
      </c>
      <c r="V97" s="33">
        <f t="shared" si="14"/>
        <v>68.58</v>
      </c>
      <c r="W97" s="33">
        <f t="shared" si="10"/>
        <v>10.9332762</v>
      </c>
      <c r="X97" s="33">
        <f t="shared" si="17"/>
        <v>59.395558</v>
      </c>
      <c r="Y97" s="36">
        <f t="shared" si="15"/>
        <v>1597.157797784439</v>
      </c>
      <c r="Z97" s="34">
        <v>1981</v>
      </c>
      <c r="AA97" s="34">
        <v>39</v>
      </c>
      <c r="AB97" s="36">
        <f t="shared" si="11"/>
        <v>36.666666666666664</v>
      </c>
      <c r="AC97" s="34">
        <v>2.72</v>
      </c>
      <c r="AD97" s="37">
        <f t="shared" si="16"/>
        <v>69.08800000000001</v>
      </c>
      <c r="AE97" s="37">
        <f t="shared" si="12"/>
        <v>11.019072320000001</v>
      </c>
      <c r="AF97" s="37">
        <f t="shared" si="19"/>
        <v>58.25514879999998</v>
      </c>
    </row>
    <row r="98" spans="1:32" ht="12.75" hidden="1">
      <c r="A98" s="21">
        <f t="shared" si="2"/>
        <v>1415.1467690706504</v>
      </c>
      <c r="B98" s="20">
        <v>1908</v>
      </c>
      <c r="C98" s="20">
        <v>1</v>
      </c>
      <c r="D98" s="20">
        <v>61</v>
      </c>
      <c r="E98" s="22">
        <v>2.57</v>
      </c>
      <c r="F98" s="22">
        <v>65.278</v>
      </c>
      <c r="G98" s="22">
        <f t="shared" si="3"/>
        <v>10.37560142</v>
      </c>
      <c r="H98" s="22">
        <f t="shared" si="4"/>
        <v>66.80821780000001</v>
      </c>
      <c r="I98" s="25">
        <f t="shared" si="5"/>
        <v>2513.0677454881825</v>
      </c>
      <c r="J98" s="23">
        <v>1989</v>
      </c>
      <c r="K98" s="23">
        <v>40</v>
      </c>
      <c r="L98" s="25">
        <f t="shared" si="18"/>
        <v>35</v>
      </c>
      <c r="M98" s="23">
        <v>3.37</v>
      </c>
      <c r="N98" s="26">
        <f t="shared" si="13"/>
        <v>85.598</v>
      </c>
      <c r="O98" s="26">
        <f t="shared" si="6"/>
        <v>13.807446220000001</v>
      </c>
      <c r="P98" s="26">
        <f t="shared" si="7"/>
        <v>21.191849800000007</v>
      </c>
      <c r="Q98" s="32">
        <f t="shared" si="8"/>
        <v>1724.613651379399</v>
      </c>
      <c r="R98" s="30">
        <v>1987</v>
      </c>
      <c r="S98" s="30">
        <v>40</v>
      </c>
      <c r="T98" s="32">
        <f t="shared" si="9"/>
        <v>63.888888888888886</v>
      </c>
      <c r="U98" s="30">
        <v>2.82</v>
      </c>
      <c r="V98" s="33">
        <f t="shared" si="14"/>
        <v>71.62799999999999</v>
      </c>
      <c r="W98" s="33">
        <f t="shared" si="10"/>
        <v>11.448052919999999</v>
      </c>
      <c r="X98" s="33">
        <f t="shared" si="17"/>
        <v>52.55310280000004</v>
      </c>
      <c r="Y98" s="36">
        <f t="shared" si="15"/>
        <v>1660.2742078033418</v>
      </c>
      <c r="Z98" s="34">
        <v>2004</v>
      </c>
      <c r="AA98" s="34">
        <v>40</v>
      </c>
      <c r="AB98" s="36">
        <f t="shared" si="11"/>
        <v>35</v>
      </c>
      <c r="AC98" s="34">
        <v>2.77</v>
      </c>
      <c r="AD98" s="37">
        <f t="shared" si="16"/>
        <v>70.35799999999999</v>
      </c>
      <c r="AE98" s="37">
        <f t="shared" si="12"/>
        <v>11.233562619999999</v>
      </c>
      <c r="AF98" s="37">
        <f t="shared" si="19"/>
        <v>55.40412580000004</v>
      </c>
    </row>
    <row r="99" spans="1:32" ht="12.75" hidden="1">
      <c r="A99" s="21">
        <f t="shared" si="2"/>
        <v>1559.8750078805301</v>
      </c>
      <c r="B99" s="20">
        <v>1988</v>
      </c>
      <c r="C99" s="20">
        <v>81</v>
      </c>
      <c r="D99" s="20">
        <v>60</v>
      </c>
      <c r="E99" s="22">
        <v>2.69</v>
      </c>
      <c r="F99" s="22">
        <v>68.326</v>
      </c>
      <c r="G99" s="22">
        <f t="shared" si="3"/>
        <v>10.89037814</v>
      </c>
      <c r="H99" s="22">
        <f t="shared" si="4"/>
        <v>59.96576260000001</v>
      </c>
      <c r="I99" s="25">
        <f t="shared" si="5"/>
        <v>2592.0835917500854</v>
      </c>
      <c r="J99" s="23">
        <v>1977</v>
      </c>
      <c r="K99" s="23">
        <v>41</v>
      </c>
      <c r="L99" s="25">
        <f t="shared" si="18"/>
        <v>33.33333333333333</v>
      </c>
      <c r="M99" s="23">
        <v>3.42</v>
      </c>
      <c r="N99" s="26">
        <f t="shared" si="13"/>
        <v>86.868</v>
      </c>
      <c r="O99" s="26">
        <f t="shared" si="6"/>
        <v>14.02193652</v>
      </c>
      <c r="P99" s="26">
        <f t="shared" si="7"/>
        <v>18.34082680000001</v>
      </c>
      <c r="Q99" s="32">
        <f t="shared" si="8"/>
        <v>1737.6283041214692</v>
      </c>
      <c r="R99" s="30">
        <v>1905</v>
      </c>
      <c r="S99" s="30">
        <v>41</v>
      </c>
      <c r="T99" s="32">
        <f t="shared" si="9"/>
        <v>62.96296296296296</v>
      </c>
      <c r="U99" s="30">
        <v>2.83</v>
      </c>
      <c r="V99" s="33">
        <f t="shared" si="14"/>
        <v>71.88199999999999</v>
      </c>
      <c r="W99" s="33">
        <f t="shared" si="10"/>
        <v>11.49095098</v>
      </c>
      <c r="X99" s="33">
        <f t="shared" si="17"/>
        <v>51.98289820000003</v>
      </c>
      <c r="Y99" s="36">
        <f t="shared" si="15"/>
        <v>1698.7311099221179</v>
      </c>
      <c r="Z99" s="34">
        <v>1989</v>
      </c>
      <c r="AA99" s="34">
        <v>41</v>
      </c>
      <c r="AB99" s="36">
        <f t="shared" si="11"/>
        <v>33.33333333333333</v>
      </c>
      <c r="AC99" s="34">
        <v>2.8</v>
      </c>
      <c r="AD99" s="37">
        <f t="shared" si="16"/>
        <v>71.11999999999999</v>
      </c>
      <c r="AE99" s="37">
        <f t="shared" si="12"/>
        <v>11.362256799999999</v>
      </c>
      <c r="AF99" s="37">
        <f t="shared" si="19"/>
        <v>53.693512000000034</v>
      </c>
    </row>
    <row r="100" spans="1:32" ht="12.75" hidden="1">
      <c r="A100" s="21">
        <f t="shared" si="2"/>
        <v>1622.257597765142</v>
      </c>
      <c r="B100" s="20">
        <v>1928</v>
      </c>
      <c r="C100" s="20">
        <v>21</v>
      </c>
      <c r="D100" s="20">
        <v>59</v>
      </c>
      <c r="E100" s="22">
        <v>2.74</v>
      </c>
      <c r="F100" s="22">
        <v>69.596</v>
      </c>
      <c r="G100" s="22">
        <f t="shared" si="3"/>
        <v>11.10486844</v>
      </c>
      <c r="H100" s="22">
        <f t="shared" si="4"/>
        <v>57.114739599999986</v>
      </c>
      <c r="I100" s="25">
        <f t="shared" si="5"/>
        <v>2869.8857600480655</v>
      </c>
      <c r="J100" s="23">
        <v>1974</v>
      </c>
      <c r="K100" s="23">
        <v>42</v>
      </c>
      <c r="L100" s="25">
        <f t="shared" si="18"/>
        <v>31.666666666666664</v>
      </c>
      <c r="M100" s="23">
        <v>3.59</v>
      </c>
      <c r="N100" s="26">
        <f t="shared" si="13"/>
        <v>91.18599999999999</v>
      </c>
      <c r="O100" s="26">
        <f t="shared" si="6"/>
        <v>14.751203539999999</v>
      </c>
      <c r="P100" s="26">
        <f t="shared" si="7"/>
        <v>8.647348600000022</v>
      </c>
      <c r="Q100" s="32">
        <f t="shared" si="8"/>
        <v>1737.6283041214692</v>
      </c>
      <c r="R100" s="30">
        <v>1927</v>
      </c>
      <c r="S100" s="30">
        <v>42</v>
      </c>
      <c r="T100" s="32">
        <f t="shared" si="9"/>
        <v>62.03703703703704</v>
      </c>
      <c r="U100" s="30">
        <v>2.83</v>
      </c>
      <c r="V100" s="33">
        <f t="shared" si="14"/>
        <v>71.88199999999999</v>
      </c>
      <c r="W100" s="33">
        <f t="shared" si="10"/>
        <v>11.49095098</v>
      </c>
      <c r="X100" s="33">
        <f t="shared" si="17"/>
        <v>51.98289820000003</v>
      </c>
      <c r="Y100" s="36">
        <f t="shared" si="15"/>
        <v>1790.1761285126108</v>
      </c>
      <c r="Z100" s="34">
        <v>1978</v>
      </c>
      <c r="AA100" s="34">
        <v>42</v>
      </c>
      <c r="AB100" s="36">
        <f t="shared" si="11"/>
        <v>31.666666666666664</v>
      </c>
      <c r="AC100" s="34">
        <v>2.87</v>
      </c>
      <c r="AD100" s="37">
        <f t="shared" si="16"/>
        <v>72.898</v>
      </c>
      <c r="AE100" s="37">
        <f t="shared" si="12"/>
        <v>11.66254322</v>
      </c>
      <c r="AF100" s="37">
        <f t="shared" si="19"/>
        <v>49.702079800000014</v>
      </c>
    </row>
    <row r="101" spans="1:32" ht="12.75" hidden="1">
      <c r="A101" s="21">
        <f t="shared" si="2"/>
        <v>1634.8808797689221</v>
      </c>
      <c r="B101" s="20">
        <v>1958</v>
      </c>
      <c r="C101" s="20">
        <v>51</v>
      </c>
      <c r="D101" s="20">
        <v>58</v>
      </c>
      <c r="E101" s="22">
        <v>2.75</v>
      </c>
      <c r="F101" s="22">
        <v>69.85</v>
      </c>
      <c r="G101" s="22">
        <f t="shared" si="3"/>
        <v>11.1477665</v>
      </c>
      <c r="H101" s="22">
        <f t="shared" si="4"/>
        <v>56.54453500000003</v>
      </c>
      <c r="I101" s="25">
        <f t="shared" si="5"/>
        <v>2920.377312369235</v>
      </c>
      <c r="J101" s="23">
        <v>1997</v>
      </c>
      <c r="K101" s="23">
        <v>43</v>
      </c>
      <c r="L101" s="25">
        <f t="shared" si="18"/>
        <v>30</v>
      </c>
      <c r="M101" s="23">
        <v>3.62</v>
      </c>
      <c r="N101" s="26">
        <f t="shared" si="13"/>
        <v>91.948</v>
      </c>
      <c r="O101" s="26">
        <f t="shared" si="6"/>
        <v>14.879897719999999</v>
      </c>
      <c r="P101" s="26">
        <f t="shared" si="7"/>
        <v>6.936734800000018</v>
      </c>
      <c r="Q101" s="32">
        <f t="shared" si="8"/>
        <v>1776.9657904013961</v>
      </c>
      <c r="R101" s="30">
        <v>1929</v>
      </c>
      <c r="S101" s="30">
        <v>43</v>
      </c>
      <c r="T101" s="32">
        <f t="shared" si="9"/>
        <v>61.111111111111114</v>
      </c>
      <c r="U101" s="30">
        <v>2.86</v>
      </c>
      <c r="V101" s="33">
        <f t="shared" si="14"/>
        <v>72.64399999999999</v>
      </c>
      <c r="W101" s="33">
        <f t="shared" si="10"/>
        <v>11.61964516</v>
      </c>
      <c r="X101" s="33">
        <f t="shared" si="17"/>
        <v>50.272284400000025</v>
      </c>
      <c r="Y101" s="36">
        <f t="shared" si="15"/>
        <v>2136.3340175359745</v>
      </c>
      <c r="Z101" s="34">
        <v>1957</v>
      </c>
      <c r="AA101" s="34">
        <v>43</v>
      </c>
      <c r="AB101" s="36">
        <f t="shared" si="11"/>
        <v>30</v>
      </c>
      <c r="AC101" s="34">
        <v>3.12</v>
      </c>
      <c r="AD101" s="37">
        <f t="shared" si="16"/>
        <v>79.248</v>
      </c>
      <c r="AE101" s="37">
        <f t="shared" si="12"/>
        <v>12.734994720000001</v>
      </c>
      <c r="AF101" s="37">
        <f t="shared" si="19"/>
        <v>35.446964799999996</v>
      </c>
    </row>
    <row r="102" spans="1:32" ht="12.75" hidden="1">
      <c r="A102" s="21">
        <f t="shared" si="2"/>
        <v>1698.7311099221183</v>
      </c>
      <c r="B102" s="20">
        <v>1962</v>
      </c>
      <c r="C102" s="20">
        <v>55</v>
      </c>
      <c r="D102" s="20">
        <v>57</v>
      </c>
      <c r="E102" s="22">
        <v>2.8</v>
      </c>
      <c r="F102" s="22">
        <v>71.12</v>
      </c>
      <c r="G102" s="22">
        <f t="shared" si="3"/>
        <v>11.3622568</v>
      </c>
      <c r="H102" s="22">
        <f t="shared" si="4"/>
        <v>53.693512000000005</v>
      </c>
      <c r="I102" s="25">
        <f t="shared" si="5"/>
        <v>3655.860278816001</v>
      </c>
      <c r="J102" s="23">
        <v>1990</v>
      </c>
      <c r="K102" s="23">
        <v>44</v>
      </c>
      <c r="L102" s="25">
        <f t="shared" si="18"/>
        <v>28.333333333333332</v>
      </c>
      <c r="M102" s="23">
        <v>3.81</v>
      </c>
      <c r="N102" s="26">
        <f t="shared" si="13"/>
        <v>96.774</v>
      </c>
      <c r="O102" s="26">
        <f t="shared" si="6"/>
        <v>17.991438380000005</v>
      </c>
      <c r="P102" s="26">
        <f t="shared" si="7"/>
        <v>0</v>
      </c>
      <c r="Q102" s="32">
        <f t="shared" si="8"/>
        <v>1816.7435687618988</v>
      </c>
      <c r="R102" s="30">
        <v>1931</v>
      </c>
      <c r="S102" s="30">
        <v>44</v>
      </c>
      <c r="T102" s="32">
        <f t="shared" si="9"/>
        <v>60.18518518518518</v>
      </c>
      <c r="U102" s="30">
        <v>2.89</v>
      </c>
      <c r="V102" s="33">
        <f t="shared" si="14"/>
        <v>73.406</v>
      </c>
      <c r="W102" s="33">
        <f t="shared" si="10"/>
        <v>11.748339340000001</v>
      </c>
      <c r="X102" s="33">
        <f t="shared" si="17"/>
        <v>48.56167059999999</v>
      </c>
      <c r="Y102" s="36">
        <f t="shared" si="15"/>
        <v>2179.9276605947957</v>
      </c>
      <c r="Z102" s="34">
        <v>1963</v>
      </c>
      <c r="AA102" s="34">
        <v>44</v>
      </c>
      <c r="AB102" s="36">
        <f t="shared" si="11"/>
        <v>28.333333333333332</v>
      </c>
      <c r="AC102" s="34">
        <v>3.15</v>
      </c>
      <c r="AD102" s="37">
        <f t="shared" si="16"/>
        <v>80.00999999999999</v>
      </c>
      <c r="AE102" s="37">
        <f t="shared" si="12"/>
        <v>12.8636889</v>
      </c>
      <c r="AF102" s="37">
        <f t="shared" si="19"/>
        <v>33.73635100000002</v>
      </c>
    </row>
    <row r="103" spans="1:32" ht="12.75" hidden="1">
      <c r="A103" s="21">
        <f t="shared" si="2"/>
        <v>1750.6918782058262</v>
      </c>
      <c r="B103" s="20">
        <v>1972</v>
      </c>
      <c r="C103" s="20">
        <v>65</v>
      </c>
      <c r="D103" s="20">
        <v>56</v>
      </c>
      <c r="E103" s="22">
        <v>2.84</v>
      </c>
      <c r="F103" s="22">
        <v>72.13600000000001</v>
      </c>
      <c r="G103" s="22">
        <f t="shared" si="3"/>
        <v>11.533849040000002</v>
      </c>
      <c r="H103" s="22">
        <f t="shared" si="4"/>
        <v>51.41269359999999</v>
      </c>
      <c r="I103" s="25">
        <f t="shared" si="5"/>
        <v>3655.860278816001</v>
      </c>
      <c r="J103" s="23">
        <v>2004</v>
      </c>
      <c r="K103" s="23">
        <v>45</v>
      </c>
      <c r="L103" s="25">
        <f t="shared" si="18"/>
        <v>26.666666666666668</v>
      </c>
      <c r="M103" s="23">
        <v>3.81</v>
      </c>
      <c r="N103" s="26">
        <f t="shared" si="13"/>
        <v>96.774</v>
      </c>
      <c r="O103" s="26">
        <f t="shared" si="6"/>
        <v>17.991438380000005</v>
      </c>
      <c r="P103" s="26">
        <f t="shared" si="7"/>
        <v>0</v>
      </c>
      <c r="Q103" s="32">
        <f t="shared" si="8"/>
        <v>1843.5066943803308</v>
      </c>
      <c r="R103" s="30">
        <v>1986</v>
      </c>
      <c r="S103" s="30">
        <v>45</v>
      </c>
      <c r="T103" s="32">
        <f t="shared" si="9"/>
        <v>59.25925925925925</v>
      </c>
      <c r="U103" s="30">
        <v>2.91</v>
      </c>
      <c r="V103" s="33">
        <f t="shared" si="14"/>
        <v>73.914</v>
      </c>
      <c r="W103" s="33">
        <f t="shared" si="10"/>
        <v>11.83413546</v>
      </c>
      <c r="X103" s="33">
        <f t="shared" si="17"/>
        <v>47.4212614</v>
      </c>
      <c r="Y103" s="36">
        <f t="shared" si="15"/>
        <v>2209.234696012108</v>
      </c>
      <c r="Z103" s="34">
        <v>1993</v>
      </c>
      <c r="AA103" s="34">
        <v>45</v>
      </c>
      <c r="AB103" s="36">
        <f t="shared" si="11"/>
        <v>26.666666666666668</v>
      </c>
      <c r="AC103" s="34">
        <v>3.17</v>
      </c>
      <c r="AD103" s="37">
        <f t="shared" si="16"/>
        <v>80.518</v>
      </c>
      <c r="AE103" s="37">
        <f t="shared" si="12"/>
        <v>12.949485020000001</v>
      </c>
      <c r="AF103" s="37">
        <f t="shared" si="19"/>
        <v>32.5959418</v>
      </c>
    </row>
    <row r="104" spans="1:32" ht="12.75" hidden="1">
      <c r="A104" s="21">
        <f t="shared" si="2"/>
        <v>1856.9616392029757</v>
      </c>
      <c r="B104" s="20">
        <v>2000</v>
      </c>
      <c r="C104" s="20">
        <v>93</v>
      </c>
      <c r="D104" s="20">
        <v>55</v>
      </c>
      <c r="E104" s="22">
        <v>2.92</v>
      </c>
      <c r="F104" s="22">
        <v>74.16799999999999</v>
      </c>
      <c r="G104" s="22">
        <f t="shared" si="3"/>
        <v>11.87703352</v>
      </c>
      <c r="H104" s="22">
        <f t="shared" si="4"/>
        <v>46.851056800000016</v>
      </c>
      <c r="I104" s="25">
        <f t="shared" si="5"/>
        <v>4110.075628448001</v>
      </c>
      <c r="J104" s="23">
        <v>1972</v>
      </c>
      <c r="K104" s="23">
        <v>46</v>
      </c>
      <c r="L104" s="25">
        <f t="shared" si="18"/>
        <v>25</v>
      </c>
      <c r="M104" s="23">
        <v>3.93</v>
      </c>
      <c r="N104" s="26">
        <f t="shared" si="13"/>
        <v>99.822</v>
      </c>
      <c r="O104" s="26">
        <f t="shared" si="6"/>
        <v>20.226750140000007</v>
      </c>
      <c r="P104" s="26">
        <f t="shared" si="7"/>
        <v>0</v>
      </c>
      <c r="Q104" s="32">
        <f t="shared" si="8"/>
        <v>1884.0182928751246</v>
      </c>
      <c r="R104" s="30">
        <v>1908</v>
      </c>
      <c r="S104" s="30">
        <v>46</v>
      </c>
      <c r="T104" s="32">
        <f t="shared" si="9"/>
        <v>58.333333333333336</v>
      </c>
      <c r="U104" s="30">
        <v>2.94</v>
      </c>
      <c r="V104" s="33">
        <f t="shared" si="14"/>
        <v>74.67599999999999</v>
      </c>
      <c r="W104" s="33">
        <f t="shared" si="10"/>
        <v>11.962829639999999</v>
      </c>
      <c r="X104" s="33">
        <f t="shared" si="17"/>
        <v>45.71064760000002</v>
      </c>
      <c r="Y104" s="36">
        <f t="shared" si="15"/>
        <v>2223.961595734194</v>
      </c>
      <c r="Z104" s="34">
        <v>1982</v>
      </c>
      <c r="AA104" s="34">
        <v>46</v>
      </c>
      <c r="AB104" s="36">
        <f t="shared" si="11"/>
        <v>25</v>
      </c>
      <c r="AC104" s="34">
        <v>3.18</v>
      </c>
      <c r="AD104" s="37">
        <f t="shared" si="16"/>
        <v>80.772</v>
      </c>
      <c r="AE104" s="37">
        <f t="shared" si="12"/>
        <v>12.992383080000002</v>
      </c>
      <c r="AF104" s="37">
        <f t="shared" si="19"/>
        <v>32.02573719999999</v>
      </c>
    </row>
    <row r="105" spans="1:32" ht="12.75" hidden="1">
      <c r="A105" s="21">
        <f t="shared" si="2"/>
        <v>1870.465505367908</v>
      </c>
      <c r="B105" s="20">
        <v>1913</v>
      </c>
      <c r="C105" s="20">
        <v>6</v>
      </c>
      <c r="D105" s="20">
        <v>54</v>
      </c>
      <c r="E105" s="22">
        <v>2.93</v>
      </c>
      <c r="F105" s="22">
        <v>74.42200000000001</v>
      </c>
      <c r="G105" s="22">
        <f t="shared" si="3"/>
        <v>11.919931580000002</v>
      </c>
      <c r="H105" s="22">
        <f t="shared" si="4"/>
        <v>46.28085219999998</v>
      </c>
      <c r="I105" s="25">
        <f t="shared" si="5"/>
        <v>4677.844815487999</v>
      </c>
      <c r="J105" s="23">
        <v>2001</v>
      </c>
      <c r="K105" s="23">
        <v>47</v>
      </c>
      <c r="L105" s="25">
        <f t="shared" si="18"/>
        <v>23.333333333333332</v>
      </c>
      <c r="M105" s="23">
        <v>4.08</v>
      </c>
      <c r="N105" s="26">
        <f t="shared" si="13"/>
        <v>103.63199999999999</v>
      </c>
      <c r="O105" s="26">
        <f t="shared" si="6"/>
        <v>23.020889839999995</v>
      </c>
      <c r="P105" s="26">
        <f t="shared" si="7"/>
        <v>0</v>
      </c>
      <c r="Q105" s="32">
        <f t="shared" si="8"/>
        <v>1897.6200017246292</v>
      </c>
      <c r="R105" s="30">
        <v>1910</v>
      </c>
      <c r="S105" s="30">
        <v>47</v>
      </c>
      <c r="T105" s="32">
        <f t="shared" si="9"/>
        <v>57.407407407407405</v>
      </c>
      <c r="U105" s="30">
        <v>2.95</v>
      </c>
      <c r="V105" s="33">
        <f t="shared" si="14"/>
        <v>74.93</v>
      </c>
      <c r="W105" s="33">
        <f t="shared" si="10"/>
        <v>12.005727700000001</v>
      </c>
      <c r="X105" s="33">
        <f t="shared" si="17"/>
        <v>45.14044299999998</v>
      </c>
      <c r="Y105" s="36">
        <f t="shared" si="15"/>
        <v>2560.3304892184656</v>
      </c>
      <c r="Z105" s="34">
        <v>1972</v>
      </c>
      <c r="AA105" s="34">
        <v>47</v>
      </c>
      <c r="AB105" s="36">
        <f t="shared" si="11"/>
        <v>23.333333333333332</v>
      </c>
      <c r="AC105" s="34">
        <v>3.4</v>
      </c>
      <c r="AD105" s="37">
        <f t="shared" si="16"/>
        <v>86.36</v>
      </c>
      <c r="AE105" s="37">
        <f t="shared" si="12"/>
        <v>13.936140400000001</v>
      </c>
      <c r="AF105" s="37">
        <f t="shared" si="19"/>
        <v>19.481236000000003</v>
      </c>
    </row>
    <row r="106" spans="1:32" ht="12.75" hidden="1">
      <c r="A106" s="21">
        <f t="shared" si="2"/>
        <v>2093.180666557727</v>
      </c>
      <c r="B106" s="20">
        <v>1954</v>
      </c>
      <c r="C106" s="20">
        <v>47</v>
      </c>
      <c r="D106" s="20">
        <v>53</v>
      </c>
      <c r="E106" s="22">
        <v>3.09</v>
      </c>
      <c r="F106" s="22">
        <v>78.48599999999999</v>
      </c>
      <c r="G106" s="22">
        <f t="shared" si="3"/>
        <v>12.60630054</v>
      </c>
      <c r="H106" s="22">
        <f t="shared" si="4"/>
        <v>37.15757860000003</v>
      </c>
      <c r="I106" s="25">
        <f t="shared" si="5"/>
        <v>5359.167839935999</v>
      </c>
      <c r="J106" s="23">
        <v>1950</v>
      </c>
      <c r="K106" s="23">
        <v>48</v>
      </c>
      <c r="L106" s="25">
        <f t="shared" si="18"/>
        <v>21.666666666666668</v>
      </c>
      <c r="M106" s="23">
        <v>4.26</v>
      </c>
      <c r="N106" s="26">
        <f t="shared" si="13"/>
        <v>108.204</v>
      </c>
      <c r="O106" s="26">
        <f t="shared" si="6"/>
        <v>26.373857479999998</v>
      </c>
      <c r="P106" s="26">
        <f t="shared" si="7"/>
        <v>0</v>
      </c>
      <c r="Q106" s="32">
        <f t="shared" si="8"/>
        <v>1952.516050545505</v>
      </c>
      <c r="R106" s="30">
        <v>1922</v>
      </c>
      <c r="S106" s="30">
        <v>48</v>
      </c>
      <c r="T106" s="32">
        <f t="shared" si="9"/>
        <v>56.481481481481474</v>
      </c>
      <c r="U106" s="30">
        <v>2.99</v>
      </c>
      <c r="V106" s="33">
        <f t="shared" si="14"/>
        <v>75.946</v>
      </c>
      <c r="W106" s="33">
        <f t="shared" si="10"/>
        <v>12.17731994</v>
      </c>
      <c r="X106" s="33">
        <f t="shared" si="17"/>
        <v>42.859624600000025</v>
      </c>
      <c r="Y106" s="36">
        <f t="shared" si="15"/>
        <v>2608.0335250293247</v>
      </c>
      <c r="Z106" s="34">
        <v>1999</v>
      </c>
      <c r="AA106" s="34">
        <v>48</v>
      </c>
      <c r="AB106" s="36">
        <f t="shared" si="11"/>
        <v>21.666666666666668</v>
      </c>
      <c r="AC106" s="34">
        <v>3.43</v>
      </c>
      <c r="AD106" s="37">
        <f t="shared" si="16"/>
        <v>87.122</v>
      </c>
      <c r="AE106" s="37">
        <f t="shared" si="12"/>
        <v>14.064834580000001</v>
      </c>
      <c r="AF106" s="37">
        <f t="shared" si="19"/>
        <v>17.7706222</v>
      </c>
    </row>
    <row r="107" spans="1:32" ht="12.75" hidden="1">
      <c r="A107" s="21">
        <f t="shared" si="2"/>
        <v>2093.180666557728</v>
      </c>
      <c r="B107" s="20">
        <v>1959</v>
      </c>
      <c r="C107" s="20">
        <v>52</v>
      </c>
      <c r="D107" s="20">
        <v>52</v>
      </c>
      <c r="E107" s="22">
        <v>3.09</v>
      </c>
      <c r="F107" s="22">
        <v>78.486</v>
      </c>
      <c r="G107" s="22">
        <f t="shared" si="3"/>
        <v>12.606300540000001</v>
      </c>
      <c r="H107" s="22">
        <f t="shared" si="4"/>
        <v>37.1575786</v>
      </c>
      <c r="I107" s="25">
        <f t="shared" si="5"/>
        <v>5737.680631296001</v>
      </c>
      <c r="J107" s="23">
        <v>1953</v>
      </c>
      <c r="K107" s="23">
        <v>49</v>
      </c>
      <c r="L107" s="25">
        <f t="shared" si="18"/>
        <v>20</v>
      </c>
      <c r="M107" s="23">
        <v>4.36</v>
      </c>
      <c r="N107" s="26">
        <f t="shared" si="13"/>
        <v>110.744</v>
      </c>
      <c r="O107" s="26">
        <f t="shared" si="6"/>
        <v>28.236617280000004</v>
      </c>
      <c r="P107" s="26">
        <f t="shared" si="7"/>
        <v>0</v>
      </c>
      <c r="Q107" s="32">
        <f t="shared" si="8"/>
        <v>1980.2576030096602</v>
      </c>
      <c r="R107" s="30">
        <v>1938</v>
      </c>
      <c r="S107" s="30">
        <v>49</v>
      </c>
      <c r="T107" s="32">
        <f t="shared" si="9"/>
        <v>55.55555555555556</v>
      </c>
      <c r="U107" s="30">
        <v>3.01</v>
      </c>
      <c r="V107" s="33">
        <f t="shared" si="14"/>
        <v>76.454</v>
      </c>
      <c r="W107" s="33">
        <f t="shared" si="10"/>
        <v>12.26311606</v>
      </c>
      <c r="X107" s="33">
        <f t="shared" si="17"/>
        <v>41.71921540000003</v>
      </c>
      <c r="Y107" s="36">
        <f t="shared" si="15"/>
        <v>2971.30915677098</v>
      </c>
      <c r="Z107" s="34">
        <v>2007</v>
      </c>
      <c r="AA107" s="34">
        <v>49</v>
      </c>
      <c r="AB107" s="36">
        <f t="shared" si="11"/>
        <v>20</v>
      </c>
      <c r="AC107" s="34">
        <v>3.65</v>
      </c>
      <c r="AD107" s="37">
        <f t="shared" si="16"/>
        <v>92.71</v>
      </c>
      <c r="AE107" s="37">
        <f t="shared" si="12"/>
        <v>15.008591899999999</v>
      </c>
      <c r="AF107" s="37">
        <f t="shared" si="19"/>
        <v>5.226121000000013</v>
      </c>
    </row>
    <row r="108" spans="1:32" ht="12.75" hidden="1">
      <c r="A108" s="21">
        <f t="shared" si="2"/>
        <v>2253.5621592052225</v>
      </c>
      <c r="B108" s="20">
        <v>1996</v>
      </c>
      <c r="C108" s="20">
        <v>89</v>
      </c>
      <c r="D108" s="20">
        <v>51</v>
      </c>
      <c r="E108" s="22">
        <v>3.2</v>
      </c>
      <c r="F108" s="22">
        <v>81.28</v>
      </c>
      <c r="G108" s="22">
        <f t="shared" si="3"/>
        <v>13.078179200000001</v>
      </c>
      <c r="H108" s="22">
        <f t="shared" si="4"/>
        <v>30.885327999999994</v>
      </c>
      <c r="I108" s="25">
        <f t="shared" si="5"/>
        <v>5775.531910431999</v>
      </c>
      <c r="J108" s="23">
        <v>1999</v>
      </c>
      <c r="K108" s="23">
        <v>50</v>
      </c>
      <c r="L108" s="25">
        <f t="shared" si="18"/>
        <v>18.333333333333332</v>
      </c>
      <c r="M108" s="23">
        <v>4.37</v>
      </c>
      <c r="N108" s="26">
        <f t="shared" si="13"/>
        <v>110.99799999999999</v>
      </c>
      <c r="O108" s="26">
        <f t="shared" si="6"/>
        <v>28.422893259999995</v>
      </c>
      <c r="P108" s="26">
        <f t="shared" si="7"/>
        <v>0</v>
      </c>
      <c r="Q108" s="32">
        <f t="shared" si="8"/>
        <v>2050.4676076600563</v>
      </c>
      <c r="R108" s="30">
        <v>1967</v>
      </c>
      <c r="S108" s="30">
        <v>50</v>
      </c>
      <c r="T108" s="32">
        <f t="shared" si="9"/>
        <v>54.629629629629626</v>
      </c>
      <c r="U108" s="30">
        <v>3.06</v>
      </c>
      <c r="V108" s="33">
        <f t="shared" si="14"/>
        <v>77.724</v>
      </c>
      <c r="W108" s="33">
        <f t="shared" si="10"/>
        <v>12.477606360000001</v>
      </c>
      <c r="X108" s="33">
        <f t="shared" si="17"/>
        <v>38.868192400000005</v>
      </c>
      <c r="Y108" s="36">
        <f t="shared" si="15"/>
        <v>3655.860278816001</v>
      </c>
      <c r="Z108" s="34">
        <v>2001</v>
      </c>
      <c r="AA108" s="34">
        <v>50</v>
      </c>
      <c r="AB108" s="36">
        <f t="shared" si="11"/>
        <v>18.333333333333332</v>
      </c>
      <c r="AC108" s="34">
        <v>3.81</v>
      </c>
      <c r="AD108" s="37">
        <f t="shared" si="16"/>
        <v>96.774</v>
      </c>
      <c r="AE108" s="37">
        <f t="shared" si="12"/>
        <v>17.991438380000005</v>
      </c>
      <c r="AF108" s="37">
        <f t="shared" si="19"/>
        <v>0</v>
      </c>
    </row>
    <row r="109" spans="1:32" ht="12.75" hidden="1">
      <c r="A109" s="21">
        <f t="shared" si="2"/>
        <v>2343.5379618331767</v>
      </c>
      <c r="B109" s="20">
        <v>1916</v>
      </c>
      <c r="C109" s="20">
        <v>9</v>
      </c>
      <c r="D109" s="20">
        <v>50</v>
      </c>
      <c r="E109" s="22">
        <v>3.26</v>
      </c>
      <c r="F109" s="22">
        <v>82.804</v>
      </c>
      <c r="G109" s="22">
        <f t="shared" si="3"/>
        <v>13.335567560000001</v>
      </c>
      <c r="H109" s="22">
        <f t="shared" si="4"/>
        <v>27.464100400000014</v>
      </c>
      <c r="I109" s="25">
        <f t="shared" si="5"/>
        <v>5926.937026976</v>
      </c>
      <c r="J109" s="23">
        <v>1982</v>
      </c>
      <c r="K109" s="23">
        <v>51</v>
      </c>
      <c r="L109" s="25">
        <f t="shared" si="18"/>
        <v>16.666666666666664</v>
      </c>
      <c r="M109" s="23">
        <v>4.41</v>
      </c>
      <c r="N109" s="26">
        <f t="shared" si="13"/>
        <v>112.014</v>
      </c>
      <c r="O109" s="26">
        <f t="shared" si="6"/>
        <v>29.16799718</v>
      </c>
      <c r="P109" s="26">
        <f t="shared" si="7"/>
        <v>0</v>
      </c>
      <c r="Q109" s="32">
        <f t="shared" si="8"/>
        <v>2064.6563726169934</v>
      </c>
      <c r="R109" s="30">
        <v>1904</v>
      </c>
      <c r="S109" s="30">
        <v>51</v>
      </c>
      <c r="T109" s="32">
        <f t="shared" si="9"/>
        <v>53.70370370370371</v>
      </c>
      <c r="U109" s="30">
        <v>3.07</v>
      </c>
      <c r="V109" s="33">
        <f t="shared" si="14"/>
        <v>77.978</v>
      </c>
      <c r="W109" s="33">
        <f t="shared" si="10"/>
        <v>12.52050442</v>
      </c>
      <c r="X109" s="33">
        <f t="shared" si="17"/>
        <v>38.29798780000002</v>
      </c>
      <c r="Y109" s="36">
        <f t="shared" si="15"/>
        <v>3845.116674496</v>
      </c>
      <c r="Z109" s="34">
        <v>1985</v>
      </c>
      <c r="AA109" s="34">
        <v>51</v>
      </c>
      <c r="AB109" s="36">
        <f t="shared" si="11"/>
        <v>16.666666666666664</v>
      </c>
      <c r="AC109" s="34">
        <v>3.86</v>
      </c>
      <c r="AD109" s="37">
        <f t="shared" si="16"/>
        <v>98.044</v>
      </c>
      <c r="AE109" s="37">
        <f t="shared" si="12"/>
        <v>18.92281828</v>
      </c>
      <c r="AF109" s="37">
        <f t="shared" si="19"/>
        <v>0</v>
      </c>
    </row>
    <row r="110" spans="1:32" ht="12.75" hidden="1">
      <c r="A110" s="21">
        <f t="shared" si="2"/>
        <v>2373.921266780784</v>
      </c>
      <c r="B110" s="20">
        <v>1966</v>
      </c>
      <c r="C110" s="20">
        <v>59</v>
      </c>
      <c r="D110" s="20">
        <v>49</v>
      </c>
      <c r="E110" s="22">
        <v>3.28</v>
      </c>
      <c r="F110" s="22">
        <v>83.312</v>
      </c>
      <c r="G110" s="22">
        <f t="shared" si="3"/>
        <v>13.42136368</v>
      </c>
      <c r="H110" s="22">
        <f t="shared" si="4"/>
        <v>26.32369120000002</v>
      </c>
      <c r="I110" s="25">
        <f t="shared" si="5"/>
        <v>6419.003655743998</v>
      </c>
      <c r="J110" s="23">
        <v>1958</v>
      </c>
      <c r="K110" s="23">
        <v>52</v>
      </c>
      <c r="L110" s="25">
        <f t="shared" si="18"/>
        <v>15</v>
      </c>
      <c r="M110" s="23">
        <v>4.54</v>
      </c>
      <c r="N110" s="26">
        <f t="shared" si="13"/>
        <v>115.31599999999999</v>
      </c>
      <c r="O110" s="26">
        <f t="shared" si="6"/>
        <v>31.589584919999993</v>
      </c>
      <c r="P110" s="26">
        <f t="shared" si="7"/>
        <v>0</v>
      </c>
      <c r="Q110" s="32">
        <f t="shared" si="8"/>
        <v>2150.8163105466283</v>
      </c>
      <c r="R110" s="30">
        <v>1913</v>
      </c>
      <c r="S110" s="30">
        <v>52</v>
      </c>
      <c r="T110" s="32">
        <f t="shared" si="9"/>
        <v>52.77777777777778</v>
      </c>
      <c r="U110" s="30">
        <v>3.13</v>
      </c>
      <c r="V110" s="33">
        <f t="shared" si="14"/>
        <v>79.502</v>
      </c>
      <c r="W110" s="33">
        <f t="shared" si="10"/>
        <v>12.77789278</v>
      </c>
      <c r="X110" s="33">
        <f t="shared" si="17"/>
        <v>34.876760200000014</v>
      </c>
      <c r="Y110" s="36">
        <f t="shared" si="15"/>
        <v>4942.80376944</v>
      </c>
      <c r="Z110" s="34">
        <v>1990</v>
      </c>
      <c r="AA110" s="34">
        <v>52</v>
      </c>
      <c r="AB110" s="36">
        <f t="shared" si="11"/>
        <v>15</v>
      </c>
      <c r="AC110" s="34">
        <v>4.15</v>
      </c>
      <c r="AD110" s="37">
        <f t="shared" si="16"/>
        <v>105.41</v>
      </c>
      <c r="AE110" s="37">
        <f t="shared" si="12"/>
        <v>24.3248217</v>
      </c>
      <c r="AF110" s="37">
        <f t="shared" si="19"/>
        <v>0</v>
      </c>
    </row>
    <row r="111" spans="1:32" ht="12.75" hidden="1">
      <c r="A111" s="21">
        <f t="shared" si="2"/>
        <v>2389.1863012680174</v>
      </c>
      <c r="B111" s="20">
        <v>1974</v>
      </c>
      <c r="C111" s="20">
        <v>67</v>
      </c>
      <c r="D111" s="20">
        <v>48</v>
      </c>
      <c r="E111" s="22">
        <v>3.29</v>
      </c>
      <c r="F111" s="22">
        <v>83.566</v>
      </c>
      <c r="G111" s="22">
        <f t="shared" si="3"/>
        <v>13.464261740000001</v>
      </c>
      <c r="H111" s="22">
        <f t="shared" si="4"/>
        <v>25.75348660000001</v>
      </c>
      <c r="I111" s="25">
        <f t="shared" si="5"/>
        <v>7895.203542047996</v>
      </c>
      <c r="J111" s="23">
        <v>1981</v>
      </c>
      <c r="K111" s="23">
        <v>53</v>
      </c>
      <c r="L111" s="25">
        <f t="shared" si="18"/>
        <v>13.333333333333334</v>
      </c>
      <c r="M111" s="23">
        <v>4.93</v>
      </c>
      <c r="N111" s="26">
        <f t="shared" si="13"/>
        <v>125.22199999999998</v>
      </c>
      <c r="O111" s="26">
        <f t="shared" si="6"/>
        <v>38.854348139999985</v>
      </c>
      <c r="P111" s="26">
        <f t="shared" si="7"/>
        <v>0</v>
      </c>
      <c r="Q111" s="32">
        <f t="shared" si="8"/>
        <v>2194.556717632309</v>
      </c>
      <c r="R111" s="30">
        <v>1933</v>
      </c>
      <c r="S111" s="30">
        <v>53</v>
      </c>
      <c r="T111" s="32">
        <f t="shared" si="9"/>
        <v>51.85185185185185</v>
      </c>
      <c r="U111" s="30">
        <v>3.16</v>
      </c>
      <c r="V111" s="33">
        <f t="shared" si="14"/>
        <v>80.264</v>
      </c>
      <c r="W111" s="33">
        <f t="shared" si="10"/>
        <v>12.90658696</v>
      </c>
      <c r="X111" s="33">
        <f t="shared" si="17"/>
        <v>33.16614640000001</v>
      </c>
      <c r="Y111" s="36">
        <f t="shared" si="15"/>
        <v>6608.2600514239975</v>
      </c>
      <c r="Z111" s="34">
        <v>1998</v>
      </c>
      <c r="AA111" s="34">
        <v>53</v>
      </c>
      <c r="AB111" s="36">
        <f t="shared" si="11"/>
        <v>13.333333333333334</v>
      </c>
      <c r="AC111" s="34">
        <v>4.59</v>
      </c>
      <c r="AD111" s="37">
        <f t="shared" si="16"/>
        <v>116.58599999999998</v>
      </c>
      <c r="AE111" s="37">
        <f t="shared" si="12"/>
        <v>32.52096481999999</v>
      </c>
      <c r="AF111" s="37">
        <f t="shared" si="19"/>
        <v>0</v>
      </c>
    </row>
    <row r="112" spans="1:32" ht="12.75" hidden="1">
      <c r="A112" s="21">
        <f t="shared" si="2"/>
        <v>2419.8631342693407</v>
      </c>
      <c r="B112" s="20">
        <v>1955</v>
      </c>
      <c r="C112" s="20">
        <v>48</v>
      </c>
      <c r="D112" s="20">
        <v>47</v>
      </c>
      <c r="E112" s="22">
        <v>3.31</v>
      </c>
      <c r="F112" s="22">
        <v>84.07399999999998</v>
      </c>
      <c r="G112" s="22">
        <f t="shared" si="3"/>
        <v>13.550057859999997</v>
      </c>
      <c r="H112" s="22">
        <f t="shared" si="4"/>
        <v>24.613077400000044</v>
      </c>
      <c r="I112" s="25">
        <f t="shared" si="5"/>
        <v>8084.459937727998</v>
      </c>
      <c r="J112" s="23">
        <v>1998</v>
      </c>
      <c r="K112" s="23">
        <v>54</v>
      </c>
      <c r="L112" s="25">
        <f t="shared" si="18"/>
        <v>11.666666666666666</v>
      </c>
      <c r="M112" s="23">
        <v>4.98</v>
      </c>
      <c r="N112" s="26">
        <f t="shared" si="13"/>
        <v>126.492</v>
      </c>
      <c r="O112" s="26">
        <f t="shared" si="6"/>
        <v>39.785728039999995</v>
      </c>
      <c r="P112" s="26">
        <f t="shared" si="7"/>
        <v>0</v>
      </c>
      <c r="Q112" s="32">
        <f t="shared" si="8"/>
        <v>2209.234696012108</v>
      </c>
      <c r="R112" s="30">
        <v>1928</v>
      </c>
      <c r="S112" s="30">
        <v>54</v>
      </c>
      <c r="T112" s="32">
        <f t="shared" si="9"/>
        <v>50.92592592592593</v>
      </c>
      <c r="U112" s="30">
        <v>3.17</v>
      </c>
      <c r="V112" s="33">
        <f t="shared" si="14"/>
        <v>80.518</v>
      </c>
      <c r="W112" s="33">
        <f t="shared" si="10"/>
        <v>12.949485020000001</v>
      </c>
      <c r="X112" s="33">
        <f t="shared" si="17"/>
        <v>32.5959418</v>
      </c>
      <c r="Y112" s="36">
        <f t="shared" si="15"/>
        <v>6873.219005375999</v>
      </c>
      <c r="Z112" s="34">
        <v>1954</v>
      </c>
      <c r="AA112" s="34">
        <v>54</v>
      </c>
      <c r="AB112" s="36">
        <f t="shared" si="11"/>
        <v>11.666666666666666</v>
      </c>
      <c r="AC112" s="34">
        <v>4.66</v>
      </c>
      <c r="AD112" s="37">
        <f t="shared" si="16"/>
        <v>118.36399999999999</v>
      </c>
      <c r="AE112" s="37">
        <f t="shared" si="12"/>
        <v>33.824896679999995</v>
      </c>
      <c r="AF112" s="37">
        <f t="shared" si="19"/>
        <v>0</v>
      </c>
    </row>
    <row r="113" spans="1:32" ht="12.75" hidden="1">
      <c r="A113" s="21">
        <f t="shared" si="2"/>
        <v>2481.8038563794244</v>
      </c>
      <c r="B113" s="20">
        <v>1921</v>
      </c>
      <c r="C113" s="20">
        <v>14</v>
      </c>
      <c r="D113" s="20">
        <v>46</v>
      </c>
      <c r="E113" s="22">
        <v>3.35</v>
      </c>
      <c r="F113" s="22">
        <v>85.09</v>
      </c>
      <c r="G113" s="22">
        <f t="shared" si="3"/>
        <v>13.721650100000002</v>
      </c>
      <c r="H113" s="22">
        <f t="shared" si="4"/>
        <v>22.332259</v>
      </c>
      <c r="I113" s="25">
        <f t="shared" si="5"/>
        <v>8425.121449952</v>
      </c>
      <c r="J113" s="23">
        <v>1954</v>
      </c>
      <c r="K113" s="23">
        <v>55</v>
      </c>
      <c r="L113" s="25">
        <f t="shared" si="18"/>
        <v>10</v>
      </c>
      <c r="M113" s="23">
        <v>5.07</v>
      </c>
      <c r="N113" s="26">
        <f t="shared" si="13"/>
        <v>128.778</v>
      </c>
      <c r="O113" s="26">
        <f t="shared" si="6"/>
        <v>41.46221186</v>
      </c>
      <c r="P113" s="26">
        <f t="shared" si="7"/>
        <v>0</v>
      </c>
      <c r="Q113" s="32">
        <f t="shared" si="8"/>
        <v>2373.9212667807833</v>
      </c>
      <c r="R113" s="30">
        <v>1990</v>
      </c>
      <c r="S113" s="30">
        <v>55</v>
      </c>
      <c r="T113" s="32">
        <f t="shared" si="9"/>
        <v>50</v>
      </c>
      <c r="U113" s="30">
        <v>3.28</v>
      </c>
      <c r="V113" s="33">
        <f t="shared" si="14"/>
        <v>83.31199999999998</v>
      </c>
      <c r="W113" s="33">
        <f t="shared" si="10"/>
        <v>13.421363679999997</v>
      </c>
      <c r="X113" s="33">
        <f t="shared" si="17"/>
        <v>26.32369120000005</v>
      </c>
      <c r="Y113" s="36">
        <f t="shared" si="15"/>
        <v>6986.772842783998</v>
      </c>
      <c r="Z113" s="34">
        <v>1997</v>
      </c>
      <c r="AA113" s="34">
        <v>55</v>
      </c>
      <c r="AB113" s="36">
        <f t="shared" si="11"/>
        <v>10</v>
      </c>
      <c r="AC113" s="34">
        <v>4.69</v>
      </c>
      <c r="AD113" s="37">
        <f t="shared" si="16"/>
        <v>119.126</v>
      </c>
      <c r="AE113" s="37">
        <f t="shared" si="12"/>
        <v>34.383724619999995</v>
      </c>
      <c r="AF113" s="37">
        <f t="shared" si="19"/>
        <v>0</v>
      </c>
    </row>
    <row r="114" spans="1:32" ht="12.75" hidden="1">
      <c r="A114" s="21">
        <f t="shared" si="2"/>
        <v>2513.0677454881807</v>
      </c>
      <c r="B114" s="20">
        <v>1936</v>
      </c>
      <c r="C114" s="20">
        <v>29</v>
      </c>
      <c r="D114" s="20">
        <v>45</v>
      </c>
      <c r="E114" s="22">
        <v>3.37</v>
      </c>
      <c r="F114" s="22">
        <v>85.59799999999997</v>
      </c>
      <c r="G114" s="22">
        <f t="shared" si="3"/>
        <v>13.807446219999996</v>
      </c>
      <c r="H114" s="22">
        <f t="shared" si="4"/>
        <v>21.191849800000064</v>
      </c>
      <c r="I114" s="25">
        <f t="shared" si="5"/>
        <v>9106.4444744</v>
      </c>
      <c r="J114" s="23">
        <v>2005</v>
      </c>
      <c r="K114" s="23">
        <v>56</v>
      </c>
      <c r="L114" s="25">
        <f t="shared" si="18"/>
        <v>8.333333333333332</v>
      </c>
      <c r="M114" s="23">
        <v>5.25</v>
      </c>
      <c r="N114" s="26">
        <f t="shared" si="13"/>
        <v>133.35</v>
      </c>
      <c r="O114" s="26">
        <f t="shared" si="6"/>
        <v>44.8151795</v>
      </c>
      <c r="P114" s="26">
        <f t="shared" si="7"/>
        <v>0</v>
      </c>
      <c r="Q114" s="32">
        <f t="shared" si="8"/>
        <v>2450.7356526398103</v>
      </c>
      <c r="R114" s="30">
        <v>1989</v>
      </c>
      <c r="S114" s="30">
        <v>56</v>
      </c>
      <c r="T114" s="32">
        <f t="shared" si="9"/>
        <v>49.074074074074076</v>
      </c>
      <c r="U114" s="30">
        <v>3.33</v>
      </c>
      <c r="V114" s="33">
        <f t="shared" si="14"/>
        <v>84.582</v>
      </c>
      <c r="W114" s="33">
        <f t="shared" si="10"/>
        <v>13.63585398</v>
      </c>
      <c r="X114" s="33">
        <f t="shared" si="17"/>
        <v>23.472668200000022</v>
      </c>
      <c r="Y114" s="36">
        <f t="shared" si="15"/>
        <v>7289.583075871998</v>
      </c>
      <c r="Z114" s="34">
        <v>1979</v>
      </c>
      <c r="AA114" s="34">
        <v>56</v>
      </c>
      <c r="AB114" s="36">
        <f t="shared" si="11"/>
        <v>8.333333333333332</v>
      </c>
      <c r="AC114" s="34">
        <v>4.77</v>
      </c>
      <c r="AD114" s="37">
        <f t="shared" si="16"/>
        <v>121.15799999999999</v>
      </c>
      <c r="AE114" s="37">
        <f t="shared" si="12"/>
        <v>35.87393245999999</v>
      </c>
      <c r="AF114" s="37">
        <f t="shared" si="19"/>
        <v>0</v>
      </c>
    </row>
    <row r="115" spans="1:32" ht="12.75" hidden="1">
      <c r="A115" s="21">
        <f t="shared" si="2"/>
        <v>2528.7730720559907</v>
      </c>
      <c r="B115" s="20">
        <v>1953</v>
      </c>
      <c r="C115" s="20">
        <v>46</v>
      </c>
      <c r="D115" s="20">
        <v>44</v>
      </c>
      <c r="E115" s="22">
        <v>3.38</v>
      </c>
      <c r="F115" s="22">
        <v>85.852</v>
      </c>
      <c r="G115" s="22">
        <f t="shared" si="3"/>
        <v>13.850344280000002</v>
      </c>
      <c r="H115" s="22">
        <f t="shared" si="4"/>
        <v>20.621645199999996</v>
      </c>
      <c r="I115" s="25">
        <f t="shared" si="5"/>
        <v>10166.280290207998</v>
      </c>
      <c r="J115" s="23">
        <v>1993</v>
      </c>
      <c r="K115" s="23">
        <v>57</v>
      </c>
      <c r="L115" s="25">
        <f t="shared" si="18"/>
        <v>6.666666666666667</v>
      </c>
      <c r="M115" s="23">
        <v>5.53</v>
      </c>
      <c r="N115" s="26">
        <f t="shared" si="13"/>
        <v>140.462</v>
      </c>
      <c r="O115" s="26">
        <f t="shared" si="6"/>
        <v>50.030906939999994</v>
      </c>
      <c r="P115" s="26">
        <f t="shared" si="7"/>
        <v>0</v>
      </c>
      <c r="Q115" s="32">
        <f t="shared" si="8"/>
        <v>2466.245293838474</v>
      </c>
      <c r="R115" s="30">
        <v>1993</v>
      </c>
      <c r="S115" s="30">
        <v>57</v>
      </c>
      <c r="T115" s="32">
        <f t="shared" si="9"/>
        <v>48.148148148148145</v>
      </c>
      <c r="U115" s="30">
        <v>3.34</v>
      </c>
      <c r="V115" s="33">
        <f t="shared" si="14"/>
        <v>84.836</v>
      </c>
      <c r="W115" s="33">
        <f t="shared" si="10"/>
        <v>13.678752040000001</v>
      </c>
      <c r="X115" s="33">
        <f t="shared" si="17"/>
        <v>22.90246360000001</v>
      </c>
      <c r="Y115" s="36">
        <f t="shared" si="15"/>
        <v>7630.244588096001</v>
      </c>
      <c r="Z115" s="34">
        <v>1992</v>
      </c>
      <c r="AA115" s="34">
        <v>57</v>
      </c>
      <c r="AB115" s="36">
        <f t="shared" si="11"/>
        <v>6.666666666666667</v>
      </c>
      <c r="AC115" s="34">
        <v>4.86</v>
      </c>
      <c r="AD115" s="37">
        <f t="shared" si="16"/>
        <v>123.444</v>
      </c>
      <c r="AE115" s="37">
        <f t="shared" si="12"/>
        <v>37.55041628000001</v>
      </c>
      <c r="AF115" s="37">
        <f t="shared" si="19"/>
        <v>0</v>
      </c>
    </row>
    <row r="116" spans="1:32" ht="12.75" hidden="1">
      <c r="A116" s="21">
        <f t="shared" si="2"/>
        <v>2836.469331878717</v>
      </c>
      <c r="B116" s="20">
        <v>1997</v>
      </c>
      <c r="C116" s="20">
        <v>90</v>
      </c>
      <c r="D116" s="20">
        <v>43</v>
      </c>
      <c r="E116" s="22">
        <v>3.57</v>
      </c>
      <c r="F116" s="22">
        <v>90.678</v>
      </c>
      <c r="G116" s="22">
        <f t="shared" si="3"/>
        <v>14.665407420000001</v>
      </c>
      <c r="H116" s="22">
        <f t="shared" si="4"/>
        <v>9.787757800000016</v>
      </c>
      <c r="I116" s="25">
        <f t="shared" si="5"/>
        <v>13762.151808128001</v>
      </c>
      <c r="J116" s="23">
        <v>1957</v>
      </c>
      <c r="K116" s="23">
        <v>58</v>
      </c>
      <c r="L116" s="25">
        <f t="shared" si="18"/>
        <v>5</v>
      </c>
      <c r="M116" s="23">
        <v>6.48</v>
      </c>
      <c r="N116" s="26">
        <f t="shared" si="13"/>
        <v>164.592</v>
      </c>
      <c r="O116" s="26">
        <f t="shared" si="6"/>
        <v>67.72712504</v>
      </c>
      <c r="P116" s="26">
        <f t="shared" si="7"/>
        <v>0</v>
      </c>
      <c r="Q116" s="32">
        <f t="shared" si="8"/>
        <v>2528.77307205599</v>
      </c>
      <c r="R116" s="30">
        <v>1952</v>
      </c>
      <c r="S116" s="30">
        <v>58</v>
      </c>
      <c r="T116" s="32">
        <f t="shared" si="9"/>
        <v>47.22222222222222</v>
      </c>
      <c r="U116" s="30">
        <v>3.38</v>
      </c>
      <c r="V116" s="33">
        <f t="shared" si="14"/>
        <v>85.85199999999999</v>
      </c>
      <c r="W116" s="33">
        <f t="shared" si="10"/>
        <v>13.850344279999998</v>
      </c>
      <c r="X116" s="33">
        <f t="shared" si="17"/>
        <v>20.621645200000025</v>
      </c>
      <c r="Y116" s="36">
        <f t="shared" si="15"/>
        <v>8425.121449952</v>
      </c>
      <c r="Z116" s="34">
        <v>1953</v>
      </c>
      <c r="AA116" s="34">
        <v>58</v>
      </c>
      <c r="AB116" s="36">
        <f t="shared" si="11"/>
        <v>5</v>
      </c>
      <c r="AC116" s="34">
        <v>5.07</v>
      </c>
      <c r="AD116" s="37">
        <f t="shared" si="16"/>
        <v>128.778</v>
      </c>
      <c r="AE116" s="37">
        <f t="shared" si="12"/>
        <v>41.46221186</v>
      </c>
      <c r="AF116" s="37">
        <f t="shared" si="19"/>
        <v>0</v>
      </c>
    </row>
    <row r="117" spans="1:32" ht="12.75" hidden="1">
      <c r="A117" s="21">
        <f t="shared" si="2"/>
        <v>2954.282953961445</v>
      </c>
      <c r="B117" s="20">
        <v>1951</v>
      </c>
      <c r="C117" s="20">
        <v>44</v>
      </c>
      <c r="D117" s="20">
        <v>42</v>
      </c>
      <c r="E117" s="22">
        <v>3.64</v>
      </c>
      <c r="F117" s="22">
        <v>92.45599999999999</v>
      </c>
      <c r="G117" s="22">
        <f t="shared" si="3"/>
        <v>14.965693839999998</v>
      </c>
      <c r="H117" s="22">
        <f t="shared" si="4"/>
        <v>5.796325600000024</v>
      </c>
      <c r="I117" s="25">
        <f t="shared" si="5"/>
        <v>14481.326111711996</v>
      </c>
      <c r="J117" s="23">
        <v>1966</v>
      </c>
      <c r="K117" s="23">
        <v>59</v>
      </c>
      <c r="L117" s="25">
        <f t="shared" si="18"/>
        <v>3.3333333333333335</v>
      </c>
      <c r="M117" s="23">
        <v>6.67</v>
      </c>
      <c r="N117" s="26">
        <f t="shared" si="13"/>
        <v>169.41799999999998</v>
      </c>
      <c r="O117" s="26">
        <f t="shared" si="6"/>
        <v>71.26636865999998</v>
      </c>
      <c r="P117" s="26">
        <f t="shared" si="7"/>
        <v>0</v>
      </c>
      <c r="Q117" s="32">
        <f t="shared" si="8"/>
        <v>2528.77307205599</v>
      </c>
      <c r="R117" s="30">
        <v>1970</v>
      </c>
      <c r="S117" s="30">
        <v>59</v>
      </c>
      <c r="T117" s="32">
        <f t="shared" si="9"/>
        <v>46.2962962962963</v>
      </c>
      <c r="U117" s="30">
        <v>3.38</v>
      </c>
      <c r="V117" s="33">
        <f t="shared" si="14"/>
        <v>85.85199999999999</v>
      </c>
      <c r="W117" s="33">
        <f t="shared" si="10"/>
        <v>13.850344279999998</v>
      </c>
      <c r="X117" s="33">
        <f t="shared" si="17"/>
        <v>20.621645200000025</v>
      </c>
      <c r="Y117" s="36">
        <f t="shared" si="15"/>
        <v>8576.526566496</v>
      </c>
      <c r="Z117" s="34">
        <v>1965</v>
      </c>
      <c r="AA117" s="34">
        <v>59</v>
      </c>
      <c r="AB117" s="36">
        <f t="shared" si="11"/>
        <v>3.3333333333333335</v>
      </c>
      <c r="AC117" s="34">
        <v>5.11</v>
      </c>
      <c r="AD117" s="37">
        <f t="shared" si="16"/>
        <v>129.794</v>
      </c>
      <c r="AE117" s="37">
        <f t="shared" si="12"/>
        <v>42.20731578</v>
      </c>
      <c r="AF117" s="37">
        <f t="shared" si="19"/>
        <v>0</v>
      </c>
    </row>
    <row r="118" spans="1:32" ht="12.75" hidden="1">
      <c r="A118" s="21">
        <f t="shared" si="2"/>
        <v>2988.3842809227986</v>
      </c>
      <c r="B118" s="20">
        <v>1922</v>
      </c>
      <c r="C118" s="20">
        <v>15</v>
      </c>
      <c r="D118" s="20">
        <v>41</v>
      </c>
      <c r="E118" s="22">
        <v>3.66</v>
      </c>
      <c r="F118" s="22">
        <v>92.96399999999997</v>
      </c>
      <c r="G118" s="22">
        <f t="shared" si="3"/>
        <v>15.051489959999996</v>
      </c>
      <c r="H118" s="22">
        <f t="shared" si="4"/>
        <v>4.655916400000088</v>
      </c>
      <c r="I118" s="25">
        <f t="shared" si="5"/>
        <v>16336.038789376002</v>
      </c>
      <c r="J118" s="23">
        <v>1968</v>
      </c>
      <c r="K118" s="23">
        <v>60</v>
      </c>
      <c r="L118" s="25">
        <f t="shared" si="18"/>
        <v>1.6666666666666667</v>
      </c>
      <c r="M118" s="23">
        <v>7.16</v>
      </c>
      <c r="N118" s="26">
        <f t="shared" si="13"/>
        <v>181.864</v>
      </c>
      <c r="O118" s="26">
        <f t="shared" si="6"/>
        <v>80.39389168000001</v>
      </c>
      <c r="P118" s="26">
        <f t="shared" si="7"/>
        <v>0</v>
      </c>
      <c r="Q118" s="32">
        <f t="shared" si="8"/>
        <v>2608.0335250293247</v>
      </c>
      <c r="R118" s="30">
        <v>1978</v>
      </c>
      <c r="S118" s="30">
        <v>60</v>
      </c>
      <c r="T118" s="32">
        <f t="shared" si="9"/>
        <v>45.370370370370374</v>
      </c>
      <c r="U118" s="30">
        <v>3.43</v>
      </c>
      <c r="V118" s="33">
        <f t="shared" si="14"/>
        <v>87.122</v>
      </c>
      <c r="W118" s="33">
        <f t="shared" si="10"/>
        <v>14.064834580000001</v>
      </c>
      <c r="X118" s="33">
        <f t="shared" si="17"/>
        <v>17.7706222</v>
      </c>
      <c r="Y118" s="36">
        <f t="shared" si="15"/>
        <v>15730.418323199996</v>
      </c>
      <c r="Z118" s="34">
        <v>1956</v>
      </c>
      <c r="AA118" s="34">
        <v>60</v>
      </c>
      <c r="AB118" s="36">
        <f t="shared" si="11"/>
        <v>1.6666666666666667</v>
      </c>
      <c r="AC118" s="34">
        <v>7</v>
      </c>
      <c r="AD118" s="37">
        <f t="shared" si="16"/>
        <v>177.79999999999998</v>
      </c>
      <c r="AE118" s="37">
        <f t="shared" si="12"/>
        <v>77.41347599999999</v>
      </c>
      <c r="AF118" s="37">
        <f t="shared" si="19"/>
        <v>0</v>
      </c>
    </row>
    <row r="119" spans="1:24" ht="12.75" hidden="1">
      <c r="A119" s="21">
        <f t="shared" si="2"/>
        <v>3039.903181431979</v>
      </c>
      <c r="B119" s="20">
        <v>2004</v>
      </c>
      <c r="C119" s="20">
        <v>97</v>
      </c>
      <c r="D119" s="20">
        <v>40</v>
      </c>
      <c r="E119" s="22">
        <v>3.69</v>
      </c>
      <c r="F119" s="22">
        <v>93.726</v>
      </c>
      <c r="G119" s="22">
        <f t="shared" si="3"/>
        <v>15.18018414</v>
      </c>
      <c r="H119" s="22">
        <f t="shared" si="4"/>
        <v>2.9453025999999984</v>
      </c>
      <c r="I119" s="27"/>
      <c r="J119" s="28"/>
      <c r="K119" s="28"/>
      <c r="L119" s="28"/>
      <c r="M119" s="29"/>
      <c r="N119" s="29"/>
      <c r="O119" s="29"/>
      <c r="P119" s="29"/>
      <c r="Q119" s="32">
        <f t="shared" si="8"/>
        <v>2608.0335250293247</v>
      </c>
      <c r="R119" s="30">
        <v>2007</v>
      </c>
      <c r="S119" s="30">
        <v>61</v>
      </c>
      <c r="T119" s="32">
        <f t="shared" si="9"/>
        <v>44.44444444444444</v>
      </c>
      <c r="U119" s="30">
        <v>3.43</v>
      </c>
      <c r="V119" s="33">
        <f t="shared" si="14"/>
        <v>87.122</v>
      </c>
      <c r="W119" s="33">
        <f t="shared" si="10"/>
        <v>14.064834580000001</v>
      </c>
      <c r="X119" s="33">
        <f t="shared" si="17"/>
        <v>17.7706222</v>
      </c>
    </row>
    <row r="120" spans="1:24" ht="12.75" hidden="1">
      <c r="A120" s="21">
        <f t="shared" si="2"/>
        <v>3390.901324864</v>
      </c>
      <c r="B120" s="20">
        <v>2001</v>
      </c>
      <c r="C120" s="20">
        <v>94</v>
      </c>
      <c r="D120" s="20">
        <v>39</v>
      </c>
      <c r="E120" s="22">
        <v>3.74</v>
      </c>
      <c r="F120" s="22">
        <v>94.996</v>
      </c>
      <c r="G120" s="22">
        <f t="shared" si="3"/>
        <v>16.68750652</v>
      </c>
      <c r="H120" s="22">
        <f t="shared" si="4"/>
        <v>0</v>
      </c>
      <c r="I120" s="27"/>
      <c r="J120" s="28"/>
      <c r="K120" s="28"/>
      <c r="L120" s="28"/>
      <c r="M120" s="29"/>
      <c r="N120" s="29"/>
      <c r="O120" s="29"/>
      <c r="P120" s="29"/>
      <c r="Q120" s="32">
        <f t="shared" si="8"/>
        <v>2656.176852920759</v>
      </c>
      <c r="R120" s="30">
        <v>1942</v>
      </c>
      <c r="S120" s="30">
        <v>62</v>
      </c>
      <c r="T120" s="32">
        <f t="shared" si="9"/>
        <v>43.51851851851852</v>
      </c>
      <c r="U120" s="30">
        <v>3.46</v>
      </c>
      <c r="V120" s="33">
        <f t="shared" si="14"/>
        <v>87.884</v>
      </c>
      <c r="W120" s="33">
        <f t="shared" si="10"/>
        <v>14.193528760000001</v>
      </c>
      <c r="X120" s="33">
        <f t="shared" si="17"/>
        <v>16.060008399999994</v>
      </c>
    </row>
    <row r="121" spans="1:24" ht="12.75" hidden="1">
      <c r="A121" s="21">
        <f t="shared" si="2"/>
        <v>3618.0089996799998</v>
      </c>
      <c r="B121" s="20">
        <v>1934</v>
      </c>
      <c r="C121" s="20">
        <v>27</v>
      </c>
      <c r="D121" s="20">
        <v>38</v>
      </c>
      <c r="E121" s="22">
        <v>3.8</v>
      </c>
      <c r="F121" s="22">
        <v>96.52</v>
      </c>
      <c r="G121" s="22">
        <f t="shared" si="3"/>
        <v>17.8051624</v>
      </c>
      <c r="H121" s="22">
        <f t="shared" si="4"/>
        <v>0</v>
      </c>
      <c r="I121" s="27"/>
      <c r="J121" s="28"/>
      <c r="K121" s="28"/>
      <c r="L121" s="28"/>
      <c r="M121" s="29"/>
      <c r="N121" s="29"/>
      <c r="O121" s="29"/>
      <c r="P121" s="29"/>
      <c r="Q121" s="32">
        <f t="shared" si="8"/>
        <v>2688.5170115598116</v>
      </c>
      <c r="R121" s="30">
        <v>1941</v>
      </c>
      <c r="S121" s="30">
        <v>63</v>
      </c>
      <c r="T121" s="32">
        <f t="shared" si="9"/>
        <v>42.592592592592595</v>
      </c>
      <c r="U121" s="30">
        <v>3.48</v>
      </c>
      <c r="V121" s="33">
        <f t="shared" si="14"/>
        <v>88.392</v>
      </c>
      <c r="W121" s="33">
        <f t="shared" si="10"/>
        <v>14.27932488</v>
      </c>
      <c r="X121" s="33">
        <f t="shared" si="17"/>
        <v>14.919599200000029</v>
      </c>
    </row>
    <row r="122" spans="1:24" ht="12.75" hidden="1">
      <c r="A122" s="21">
        <f t="shared" si="2"/>
        <v>3693.711557951999</v>
      </c>
      <c r="B122" s="20">
        <v>1989</v>
      </c>
      <c r="C122" s="20">
        <v>82</v>
      </c>
      <c r="D122" s="20">
        <v>37</v>
      </c>
      <c r="E122" s="22">
        <v>3.82</v>
      </c>
      <c r="F122" s="22">
        <v>97.02799999999999</v>
      </c>
      <c r="G122" s="22">
        <f t="shared" si="3"/>
        <v>18.177714359999996</v>
      </c>
      <c r="H122" s="22">
        <f t="shared" si="4"/>
        <v>0</v>
      </c>
      <c r="I122" s="27"/>
      <c r="J122" s="28"/>
      <c r="K122" s="28"/>
      <c r="L122" s="28"/>
      <c r="M122" s="29"/>
      <c r="N122" s="29"/>
      <c r="O122" s="29"/>
      <c r="P122" s="29"/>
      <c r="Q122" s="32">
        <f t="shared" si="8"/>
        <v>2704.7604728927677</v>
      </c>
      <c r="R122" s="30">
        <v>1995</v>
      </c>
      <c r="S122" s="30">
        <v>64</v>
      </c>
      <c r="T122" s="32">
        <f t="shared" si="9"/>
        <v>41.66666666666667</v>
      </c>
      <c r="U122" s="30">
        <v>3.49</v>
      </c>
      <c r="V122" s="33">
        <f t="shared" si="14"/>
        <v>88.646</v>
      </c>
      <c r="W122" s="33">
        <f t="shared" si="10"/>
        <v>14.322222940000001</v>
      </c>
      <c r="X122" s="33">
        <f t="shared" si="17"/>
        <v>14.349394600000018</v>
      </c>
    </row>
    <row r="123" spans="1:24" ht="12.75" hidden="1">
      <c r="A123" s="21">
        <f t="shared" si="2"/>
        <v>3693.711557952002</v>
      </c>
      <c r="B123" s="20">
        <v>1944</v>
      </c>
      <c r="C123" s="20">
        <v>37</v>
      </c>
      <c r="D123" s="20">
        <v>36</v>
      </c>
      <c r="E123" s="22">
        <v>3.82</v>
      </c>
      <c r="F123" s="22">
        <v>97.028</v>
      </c>
      <c r="G123" s="22">
        <f t="shared" si="3"/>
        <v>18.17771436000001</v>
      </c>
      <c r="H123" s="22">
        <f t="shared" si="4"/>
        <v>0</v>
      </c>
      <c r="I123" s="27"/>
      <c r="J123" s="28"/>
      <c r="K123" s="28"/>
      <c r="L123" s="28"/>
      <c r="M123" s="29"/>
      <c r="N123" s="29"/>
      <c r="O123" s="29"/>
      <c r="P123" s="29"/>
      <c r="Q123" s="32">
        <f t="shared" si="8"/>
        <v>2786.7115996918396</v>
      </c>
      <c r="R123" s="30">
        <v>1953</v>
      </c>
      <c r="S123" s="30">
        <v>65</v>
      </c>
      <c r="T123" s="32">
        <f t="shared" si="9"/>
        <v>40.74074074074074</v>
      </c>
      <c r="U123" s="30">
        <v>3.54</v>
      </c>
      <c r="V123" s="33">
        <f t="shared" si="14"/>
        <v>89.916</v>
      </c>
      <c r="W123" s="33">
        <f t="shared" si="10"/>
        <v>14.536713240000001</v>
      </c>
      <c r="X123" s="33">
        <f t="shared" si="17"/>
        <v>11.49837160000002</v>
      </c>
    </row>
    <row r="124" spans="1:24" ht="12.75" hidden="1">
      <c r="A124" s="21">
        <f aca="true" t="shared" si="20" ref="A124:A158">($G124*(A$58-$H124))</f>
        <v>3958.6705119040003</v>
      </c>
      <c r="B124" s="20">
        <v>1978</v>
      </c>
      <c r="C124" s="20">
        <v>71</v>
      </c>
      <c r="D124" s="20">
        <v>35</v>
      </c>
      <c r="E124" s="22">
        <v>3.89</v>
      </c>
      <c r="F124" s="22">
        <v>98.806</v>
      </c>
      <c r="G124" s="22">
        <f aca="true" t="shared" si="21" ref="G124:G158">IF(F124&lt;94,0.16889*F124-0.6492,0.73337*F124-52.97971)</f>
        <v>19.481646220000002</v>
      </c>
      <c r="H124" s="22">
        <f aca="true" t="shared" si="22" ref="H124:H158">IF(F124&lt;94,214-2.2449*F124-0.6492,0)</f>
        <v>0</v>
      </c>
      <c r="I124" s="27"/>
      <c r="J124" s="28"/>
      <c r="K124" s="28"/>
      <c r="L124" s="28"/>
      <c r="M124" s="29"/>
      <c r="N124" s="29"/>
      <c r="O124" s="29"/>
      <c r="P124" s="29"/>
      <c r="Q124" s="32">
        <f aca="true" t="shared" si="23" ref="Q124:Q166">($W124*(Q$58-$X124))</f>
        <v>2903.4978735865584</v>
      </c>
      <c r="R124" s="30">
        <v>1985</v>
      </c>
      <c r="S124" s="30">
        <v>66</v>
      </c>
      <c r="T124" s="32">
        <f aca="true" t="shared" si="24" ref="T124:T166">(109-S124)/108*100</f>
        <v>39.81481481481482</v>
      </c>
      <c r="U124" s="30">
        <v>3.61</v>
      </c>
      <c r="V124" s="33">
        <f t="shared" si="14"/>
        <v>91.69399999999999</v>
      </c>
      <c r="W124" s="33">
        <f aca="true" t="shared" si="25" ref="W124:W166">IF(V124&lt;94,0.16889*V124-0.6492,0.73337*V124-52.97971)</f>
        <v>14.836999659999998</v>
      </c>
      <c r="X124" s="33">
        <f t="shared" si="17"/>
        <v>7.506939400000029</v>
      </c>
    </row>
    <row r="125" spans="1:24" ht="12.75" hidden="1">
      <c r="A125" s="21">
        <f t="shared" si="20"/>
        <v>4072.2243493119972</v>
      </c>
      <c r="B125" s="20">
        <v>1963</v>
      </c>
      <c r="C125" s="20">
        <v>56</v>
      </c>
      <c r="D125" s="20">
        <v>34</v>
      </c>
      <c r="E125" s="22">
        <v>3.92</v>
      </c>
      <c r="F125" s="22">
        <v>99.56799999999998</v>
      </c>
      <c r="G125" s="22">
        <f t="shared" si="21"/>
        <v>20.040474159999988</v>
      </c>
      <c r="H125" s="22">
        <f t="shared" si="22"/>
        <v>0</v>
      </c>
      <c r="I125" s="27"/>
      <c r="J125" s="28"/>
      <c r="K125" s="28"/>
      <c r="L125" s="28"/>
      <c r="M125" s="29"/>
      <c r="N125" s="29"/>
      <c r="O125" s="29"/>
      <c r="P125" s="29"/>
      <c r="Q125" s="32">
        <f t="shared" si="23"/>
        <v>2937.305672494197</v>
      </c>
      <c r="R125" s="30">
        <v>1943</v>
      </c>
      <c r="S125" s="30">
        <v>67</v>
      </c>
      <c r="T125" s="32">
        <f t="shared" si="24"/>
        <v>38.88888888888889</v>
      </c>
      <c r="U125" s="30">
        <v>3.63</v>
      </c>
      <c r="V125" s="33">
        <f aca="true" t="shared" si="26" ref="V125:V166">(U125*25.4)</f>
        <v>92.202</v>
      </c>
      <c r="W125" s="33">
        <f t="shared" si="25"/>
        <v>14.92279578</v>
      </c>
      <c r="X125" s="33">
        <f t="shared" si="17"/>
        <v>6.366530200000007</v>
      </c>
    </row>
    <row r="126" spans="1:24" ht="12.75" hidden="1">
      <c r="A126" s="21">
        <f t="shared" si="20"/>
        <v>4223.629465855998</v>
      </c>
      <c r="B126" s="20">
        <v>1948</v>
      </c>
      <c r="C126" s="20">
        <v>41</v>
      </c>
      <c r="D126" s="20">
        <v>33</v>
      </c>
      <c r="E126" s="22">
        <v>3.96</v>
      </c>
      <c r="F126" s="22">
        <v>100.58399999999999</v>
      </c>
      <c r="G126" s="22">
        <f t="shared" si="21"/>
        <v>20.785578079999993</v>
      </c>
      <c r="H126" s="22">
        <f t="shared" si="22"/>
        <v>0</v>
      </c>
      <c r="I126" s="27"/>
      <c r="J126" s="28"/>
      <c r="K126" s="28"/>
      <c r="L126" s="28"/>
      <c r="M126" s="29"/>
      <c r="N126" s="29"/>
      <c r="O126" s="29"/>
      <c r="P126" s="29"/>
      <c r="Q126" s="32">
        <f t="shared" si="23"/>
        <v>2971.30915677098</v>
      </c>
      <c r="R126" s="30">
        <v>1924</v>
      </c>
      <c r="S126" s="30">
        <v>68</v>
      </c>
      <c r="T126" s="32">
        <f t="shared" si="24"/>
        <v>37.96296296296296</v>
      </c>
      <c r="U126" s="30">
        <v>3.65</v>
      </c>
      <c r="V126" s="33">
        <f t="shared" si="26"/>
        <v>92.71</v>
      </c>
      <c r="W126" s="33">
        <f t="shared" si="25"/>
        <v>15.008591899999999</v>
      </c>
      <c r="X126" s="33">
        <f t="shared" si="17"/>
        <v>5.226121000000013</v>
      </c>
    </row>
    <row r="127" spans="1:24" ht="12.75" hidden="1">
      <c r="A127" s="21">
        <f t="shared" si="20"/>
        <v>4299.332024128001</v>
      </c>
      <c r="B127" s="20">
        <v>1965</v>
      </c>
      <c r="C127" s="20">
        <v>58</v>
      </c>
      <c r="D127" s="20">
        <v>32</v>
      </c>
      <c r="E127" s="22">
        <v>3.98</v>
      </c>
      <c r="F127" s="22">
        <v>101.092</v>
      </c>
      <c r="G127" s="22">
        <f t="shared" si="21"/>
        <v>21.158130040000003</v>
      </c>
      <c r="H127" s="22">
        <f t="shared" si="22"/>
        <v>0</v>
      </c>
      <c r="I127" s="27"/>
      <c r="J127" s="28"/>
      <c r="K127" s="28"/>
      <c r="L127" s="28"/>
      <c r="M127" s="29"/>
      <c r="N127" s="29"/>
      <c r="O127" s="29"/>
      <c r="P127" s="29"/>
      <c r="Q127" s="32">
        <f t="shared" si="23"/>
        <v>3039.903181431979</v>
      </c>
      <c r="R127" s="30">
        <v>1903</v>
      </c>
      <c r="S127" s="30">
        <v>69</v>
      </c>
      <c r="T127" s="32">
        <f t="shared" si="24"/>
        <v>37.03703703703704</v>
      </c>
      <c r="U127" s="30">
        <v>3.69</v>
      </c>
      <c r="V127" s="33">
        <f t="shared" si="26"/>
        <v>93.726</v>
      </c>
      <c r="W127" s="33">
        <f t="shared" si="25"/>
        <v>15.18018414</v>
      </c>
      <c r="X127" s="33">
        <f aca="true" t="shared" si="27" ref="X127:X166">IF(V127&lt;94,214-2.2449*V127-0.6492,0)</f>
        <v>2.9453025999999984</v>
      </c>
    </row>
    <row r="128" spans="1:24" ht="12.75" hidden="1">
      <c r="A128" s="21">
        <f t="shared" si="20"/>
        <v>4337.183303264002</v>
      </c>
      <c r="B128" s="20">
        <v>1946</v>
      </c>
      <c r="C128" s="20">
        <v>39</v>
      </c>
      <c r="D128" s="20">
        <v>31</v>
      </c>
      <c r="E128" s="22">
        <v>3.99</v>
      </c>
      <c r="F128" s="22">
        <v>101.346</v>
      </c>
      <c r="G128" s="22">
        <f t="shared" si="21"/>
        <v>21.344406020000008</v>
      </c>
      <c r="H128" s="22">
        <f t="shared" si="22"/>
        <v>0</v>
      </c>
      <c r="I128" s="27"/>
      <c r="J128" s="28"/>
      <c r="K128" s="28"/>
      <c r="L128" s="28"/>
      <c r="M128" s="29"/>
      <c r="N128" s="29"/>
      <c r="O128" s="29"/>
      <c r="P128" s="29"/>
      <c r="Q128" s="32">
        <f t="shared" si="23"/>
        <v>3039.903181431979</v>
      </c>
      <c r="R128" s="30">
        <v>1965</v>
      </c>
      <c r="S128" s="30">
        <v>70</v>
      </c>
      <c r="T128" s="32">
        <f t="shared" si="24"/>
        <v>36.11111111111111</v>
      </c>
      <c r="U128" s="30">
        <v>3.69</v>
      </c>
      <c r="V128" s="33">
        <f t="shared" si="26"/>
        <v>93.726</v>
      </c>
      <c r="W128" s="33">
        <f t="shared" si="25"/>
        <v>15.18018414</v>
      </c>
      <c r="X128" s="33">
        <f t="shared" si="27"/>
        <v>2.9453025999999984</v>
      </c>
    </row>
    <row r="129" spans="1:24" ht="12.75" hidden="1">
      <c r="A129" s="21">
        <f t="shared" si="20"/>
        <v>4829.249932032</v>
      </c>
      <c r="B129" s="20">
        <v>1933</v>
      </c>
      <c r="C129" s="20">
        <v>26</v>
      </c>
      <c r="D129" s="20">
        <v>30</v>
      </c>
      <c r="E129" s="22">
        <v>4.12</v>
      </c>
      <c r="F129" s="22">
        <v>104.648</v>
      </c>
      <c r="G129" s="22">
        <f t="shared" si="21"/>
        <v>23.76599376</v>
      </c>
      <c r="H129" s="22">
        <f t="shared" si="22"/>
        <v>0</v>
      </c>
      <c r="I129" s="27"/>
      <c r="J129" s="28"/>
      <c r="K129" s="28"/>
      <c r="L129" s="28"/>
      <c r="M129" s="29"/>
      <c r="N129" s="29"/>
      <c r="O129" s="29"/>
      <c r="P129" s="29"/>
      <c r="Q129" s="32">
        <f t="shared" si="23"/>
        <v>3882.967953632001</v>
      </c>
      <c r="R129" s="30">
        <v>1959</v>
      </c>
      <c r="S129" s="30">
        <v>71</v>
      </c>
      <c r="T129" s="32">
        <f t="shared" si="24"/>
        <v>35.18518518518518</v>
      </c>
      <c r="U129" s="30">
        <v>3.87</v>
      </c>
      <c r="V129" s="33">
        <f t="shared" si="26"/>
        <v>98.298</v>
      </c>
      <c r="W129" s="33">
        <f t="shared" si="25"/>
        <v>19.109094260000006</v>
      </c>
      <c r="X129" s="33">
        <f t="shared" si="27"/>
        <v>0</v>
      </c>
    </row>
    <row r="130" spans="1:24" ht="12.75" hidden="1">
      <c r="A130" s="21">
        <f t="shared" si="20"/>
        <v>5207.762723391998</v>
      </c>
      <c r="B130" s="20">
        <v>1915</v>
      </c>
      <c r="C130" s="20">
        <v>8</v>
      </c>
      <c r="D130" s="20">
        <v>29</v>
      </c>
      <c r="E130" s="22">
        <v>4.22</v>
      </c>
      <c r="F130" s="22">
        <v>107.18799999999999</v>
      </c>
      <c r="G130" s="22">
        <f t="shared" si="21"/>
        <v>25.628753559999993</v>
      </c>
      <c r="H130" s="22">
        <f t="shared" si="22"/>
        <v>0</v>
      </c>
      <c r="I130" s="27"/>
      <c r="J130" s="28"/>
      <c r="K130" s="28"/>
      <c r="L130" s="28"/>
      <c r="M130" s="29"/>
      <c r="N130" s="29"/>
      <c r="O130" s="29"/>
      <c r="P130" s="29"/>
      <c r="Q130" s="32">
        <f t="shared" si="23"/>
        <v>3882.967953632001</v>
      </c>
      <c r="R130" s="30">
        <v>2000</v>
      </c>
      <c r="S130" s="30">
        <v>72</v>
      </c>
      <c r="T130" s="32">
        <f t="shared" si="24"/>
        <v>34.25925925925926</v>
      </c>
      <c r="U130" s="30">
        <v>3.87</v>
      </c>
      <c r="V130" s="33">
        <f t="shared" si="26"/>
        <v>98.298</v>
      </c>
      <c r="W130" s="33">
        <f t="shared" si="25"/>
        <v>19.109094260000006</v>
      </c>
      <c r="X130" s="33">
        <f t="shared" si="27"/>
        <v>0</v>
      </c>
    </row>
    <row r="131" spans="1:24" ht="12.75" hidden="1">
      <c r="A131" s="21">
        <f t="shared" si="20"/>
        <v>5359.167839935999</v>
      </c>
      <c r="B131" s="20">
        <v>1957</v>
      </c>
      <c r="C131" s="20">
        <v>50</v>
      </c>
      <c r="D131" s="20">
        <v>28</v>
      </c>
      <c r="E131" s="22">
        <v>4.26</v>
      </c>
      <c r="F131" s="22">
        <v>108.204</v>
      </c>
      <c r="G131" s="22">
        <f t="shared" si="21"/>
        <v>26.373857479999998</v>
      </c>
      <c r="H131" s="22">
        <f t="shared" si="22"/>
        <v>0</v>
      </c>
      <c r="I131" s="27"/>
      <c r="J131" s="28"/>
      <c r="K131" s="28"/>
      <c r="L131" s="28"/>
      <c r="M131" s="29"/>
      <c r="N131" s="29"/>
      <c r="O131" s="29"/>
      <c r="P131" s="29"/>
      <c r="Q131" s="32">
        <f t="shared" si="23"/>
        <v>4223.629465855998</v>
      </c>
      <c r="R131" s="30">
        <v>1918</v>
      </c>
      <c r="S131" s="30">
        <v>73</v>
      </c>
      <c r="T131" s="32">
        <f t="shared" si="24"/>
        <v>33.33333333333333</v>
      </c>
      <c r="U131" s="30">
        <v>3.96</v>
      </c>
      <c r="V131" s="33">
        <f t="shared" si="26"/>
        <v>100.58399999999999</v>
      </c>
      <c r="W131" s="33">
        <f t="shared" si="25"/>
        <v>20.785578079999993</v>
      </c>
      <c r="X131" s="33">
        <f t="shared" si="27"/>
        <v>0</v>
      </c>
    </row>
    <row r="132" spans="1:24" ht="12.75" hidden="1">
      <c r="A132" s="21">
        <f t="shared" si="20"/>
        <v>5813.383189568</v>
      </c>
      <c r="B132" s="20">
        <v>1932</v>
      </c>
      <c r="C132" s="20">
        <v>25</v>
      </c>
      <c r="D132" s="20">
        <v>27</v>
      </c>
      <c r="E132" s="22">
        <v>4.38</v>
      </c>
      <c r="F132" s="22">
        <v>111.252</v>
      </c>
      <c r="G132" s="22">
        <f t="shared" si="21"/>
        <v>28.60916924</v>
      </c>
      <c r="H132" s="22">
        <f t="shared" si="22"/>
        <v>0</v>
      </c>
      <c r="I132" s="27"/>
      <c r="J132" s="28"/>
      <c r="K132" s="28"/>
      <c r="L132" s="28"/>
      <c r="M132" s="29"/>
      <c r="N132" s="29"/>
      <c r="O132" s="29"/>
      <c r="P132" s="29"/>
      <c r="Q132" s="32">
        <f t="shared" si="23"/>
        <v>4412.885861535998</v>
      </c>
      <c r="R132" s="30">
        <v>2005</v>
      </c>
      <c r="S132" s="30">
        <v>74</v>
      </c>
      <c r="T132" s="32">
        <f t="shared" si="24"/>
        <v>32.407407407407405</v>
      </c>
      <c r="U132" s="30">
        <v>4.01</v>
      </c>
      <c r="V132" s="33">
        <f t="shared" si="26"/>
        <v>101.85399999999998</v>
      </c>
      <c r="W132" s="33">
        <f t="shared" si="25"/>
        <v>21.71695797999999</v>
      </c>
      <c r="X132" s="33">
        <f t="shared" si="27"/>
        <v>0</v>
      </c>
    </row>
    <row r="133" spans="1:24" ht="12.75" hidden="1">
      <c r="A133" s="21">
        <f t="shared" si="20"/>
        <v>5926.937026976003</v>
      </c>
      <c r="B133" s="20">
        <v>1987</v>
      </c>
      <c r="C133" s="20">
        <v>80</v>
      </c>
      <c r="D133" s="20">
        <v>26</v>
      </c>
      <c r="E133" s="22">
        <v>4.41</v>
      </c>
      <c r="F133" s="22">
        <v>112.01400000000002</v>
      </c>
      <c r="G133" s="22">
        <f t="shared" si="21"/>
        <v>29.167997180000015</v>
      </c>
      <c r="H133" s="22">
        <f t="shared" si="22"/>
        <v>0</v>
      </c>
      <c r="I133" s="27"/>
      <c r="J133" s="28"/>
      <c r="K133" s="28"/>
      <c r="L133" s="28"/>
      <c r="M133" s="29"/>
      <c r="N133" s="29"/>
      <c r="O133" s="29"/>
      <c r="P133" s="29"/>
      <c r="Q133" s="32">
        <f t="shared" si="23"/>
        <v>4602.142257215997</v>
      </c>
      <c r="R133" s="30">
        <v>2001</v>
      </c>
      <c r="S133" s="30">
        <v>75</v>
      </c>
      <c r="T133" s="32">
        <f t="shared" si="24"/>
        <v>31.48148148148148</v>
      </c>
      <c r="U133" s="30">
        <v>4.06</v>
      </c>
      <c r="V133" s="33">
        <f t="shared" si="26"/>
        <v>103.12399999999998</v>
      </c>
      <c r="W133" s="33">
        <f t="shared" si="25"/>
        <v>22.648337879999985</v>
      </c>
      <c r="X133" s="33">
        <f t="shared" si="27"/>
        <v>0</v>
      </c>
    </row>
    <row r="134" spans="1:24" ht="12.75" hidden="1">
      <c r="A134" s="21">
        <f t="shared" si="20"/>
        <v>6305.449818335998</v>
      </c>
      <c r="B134" s="20">
        <v>1910</v>
      </c>
      <c r="C134" s="20">
        <v>3</v>
      </c>
      <c r="D134" s="20">
        <v>25</v>
      </c>
      <c r="E134" s="22">
        <v>4.51</v>
      </c>
      <c r="F134" s="22">
        <v>114.55399999999999</v>
      </c>
      <c r="G134" s="22">
        <f t="shared" si="21"/>
        <v>31.030756979999992</v>
      </c>
      <c r="H134" s="22">
        <f t="shared" si="22"/>
        <v>0</v>
      </c>
      <c r="I134" s="27"/>
      <c r="J134" s="28"/>
      <c r="K134" s="28"/>
      <c r="L134" s="28"/>
      <c r="M134" s="29"/>
      <c r="N134" s="29"/>
      <c r="O134" s="29"/>
      <c r="P134" s="29"/>
      <c r="Q134" s="32">
        <f t="shared" si="23"/>
        <v>4639.993536352001</v>
      </c>
      <c r="R134" s="30">
        <v>1947</v>
      </c>
      <c r="S134" s="30">
        <v>76</v>
      </c>
      <c r="T134" s="32">
        <f t="shared" si="24"/>
        <v>30.555555555555557</v>
      </c>
      <c r="U134" s="30">
        <v>4.07</v>
      </c>
      <c r="V134" s="33">
        <f t="shared" si="26"/>
        <v>103.378</v>
      </c>
      <c r="W134" s="33">
        <f t="shared" si="25"/>
        <v>22.834613860000005</v>
      </c>
      <c r="X134" s="33">
        <f t="shared" si="27"/>
        <v>0</v>
      </c>
    </row>
    <row r="135" spans="1:24" ht="12.75" hidden="1">
      <c r="A135" s="21">
        <f t="shared" si="20"/>
        <v>6570.408772287999</v>
      </c>
      <c r="B135" s="20">
        <v>1930</v>
      </c>
      <c r="C135" s="20">
        <v>23</v>
      </c>
      <c r="D135" s="20">
        <v>24</v>
      </c>
      <c r="E135" s="22">
        <v>4.58</v>
      </c>
      <c r="F135" s="22">
        <v>116.332</v>
      </c>
      <c r="G135" s="22">
        <f t="shared" si="21"/>
        <v>32.33468884</v>
      </c>
      <c r="H135" s="22">
        <f t="shared" si="22"/>
        <v>0</v>
      </c>
      <c r="I135" s="27"/>
      <c r="J135" s="28"/>
      <c r="K135" s="28"/>
      <c r="L135" s="28"/>
      <c r="M135" s="29"/>
      <c r="N135" s="29"/>
      <c r="O135" s="29"/>
      <c r="P135" s="29"/>
      <c r="Q135" s="32">
        <f t="shared" si="23"/>
        <v>4791.398652896002</v>
      </c>
      <c r="R135" s="30">
        <v>1925</v>
      </c>
      <c r="S135" s="30">
        <v>77</v>
      </c>
      <c r="T135" s="32">
        <f t="shared" si="24"/>
        <v>29.629629629629626</v>
      </c>
      <c r="U135" s="30">
        <v>4.11</v>
      </c>
      <c r="V135" s="33">
        <f t="shared" si="26"/>
        <v>104.394</v>
      </c>
      <c r="W135" s="33">
        <f t="shared" si="25"/>
        <v>23.57971778000001</v>
      </c>
      <c r="X135" s="33">
        <f t="shared" si="27"/>
        <v>0</v>
      </c>
    </row>
    <row r="136" spans="1:24" ht="12.75" hidden="1">
      <c r="A136" s="21">
        <f t="shared" si="20"/>
        <v>6721.813888832</v>
      </c>
      <c r="B136" s="20">
        <v>1912</v>
      </c>
      <c r="C136" s="20">
        <v>5</v>
      </c>
      <c r="D136" s="20">
        <v>23</v>
      </c>
      <c r="E136" s="22">
        <v>4.62</v>
      </c>
      <c r="F136" s="22">
        <v>117.348</v>
      </c>
      <c r="G136" s="22">
        <f t="shared" si="21"/>
        <v>33.079792760000004</v>
      </c>
      <c r="H136" s="22">
        <f t="shared" si="22"/>
        <v>0</v>
      </c>
      <c r="I136" s="27"/>
      <c r="J136" s="28"/>
      <c r="K136" s="28"/>
      <c r="L136" s="28"/>
      <c r="M136" s="29"/>
      <c r="N136" s="29"/>
      <c r="O136" s="29"/>
      <c r="P136" s="29"/>
      <c r="Q136" s="32">
        <f t="shared" si="23"/>
        <v>4829.249932032</v>
      </c>
      <c r="R136" s="30">
        <v>1911</v>
      </c>
      <c r="S136" s="30">
        <v>78</v>
      </c>
      <c r="T136" s="32">
        <f t="shared" si="24"/>
        <v>28.703703703703702</v>
      </c>
      <c r="U136" s="30">
        <v>4.12</v>
      </c>
      <c r="V136" s="33">
        <f t="shared" si="26"/>
        <v>104.648</v>
      </c>
      <c r="W136" s="33">
        <f t="shared" si="25"/>
        <v>23.76599376</v>
      </c>
      <c r="X136" s="33">
        <f t="shared" si="27"/>
        <v>0</v>
      </c>
    </row>
    <row r="137" spans="1:24" ht="12.75" hidden="1">
      <c r="A137" s="21">
        <f t="shared" si="20"/>
        <v>6835.367726240001</v>
      </c>
      <c r="B137" s="20">
        <v>1980</v>
      </c>
      <c r="C137" s="20">
        <v>73</v>
      </c>
      <c r="D137" s="20">
        <v>22</v>
      </c>
      <c r="E137" s="22">
        <v>4.65</v>
      </c>
      <c r="F137" s="22">
        <v>118.11</v>
      </c>
      <c r="G137" s="22">
        <f t="shared" si="21"/>
        <v>33.638620700000004</v>
      </c>
      <c r="H137" s="22">
        <f t="shared" si="22"/>
        <v>0</v>
      </c>
      <c r="I137" s="27"/>
      <c r="J137" s="28"/>
      <c r="K137" s="28"/>
      <c r="L137" s="28"/>
      <c r="M137" s="29"/>
      <c r="N137" s="29"/>
      <c r="O137" s="29"/>
      <c r="P137" s="29"/>
      <c r="Q137" s="32">
        <f t="shared" si="23"/>
        <v>5169.911444256</v>
      </c>
      <c r="R137" s="30">
        <v>1966</v>
      </c>
      <c r="S137" s="30">
        <v>79</v>
      </c>
      <c r="T137" s="32">
        <f t="shared" si="24"/>
        <v>27.77777777777778</v>
      </c>
      <c r="U137" s="30">
        <v>4.21</v>
      </c>
      <c r="V137" s="33">
        <f t="shared" si="26"/>
        <v>106.934</v>
      </c>
      <c r="W137" s="33">
        <f t="shared" si="25"/>
        <v>25.442477580000002</v>
      </c>
      <c r="X137" s="33">
        <f t="shared" si="27"/>
        <v>0</v>
      </c>
    </row>
    <row r="138" spans="1:24" ht="12.75" hidden="1">
      <c r="A138" s="21">
        <f t="shared" si="20"/>
        <v>6873.219005375999</v>
      </c>
      <c r="B138" s="20">
        <v>1909</v>
      </c>
      <c r="C138" s="20">
        <v>2</v>
      </c>
      <c r="D138" s="20">
        <v>21</v>
      </c>
      <c r="E138" s="22">
        <v>4.66</v>
      </c>
      <c r="F138" s="22">
        <v>118.36399999999999</v>
      </c>
      <c r="G138" s="22">
        <f t="shared" si="21"/>
        <v>33.824896679999995</v>
      </c>
      <c r="H138" s="22">
        <f t="shared" si="22"/>
        <v>0</v>
      </c>
      <c r="I138" s="27"/>
      <c r="J138" s="28"/>
      <c r="K138" s="28"/>
      <c r="L138" s="28"/>
      <c r="M138" s="29"/>
      <c r="N138" s="29"/>
      <c r="O138" s="29"/>
      <c r="P138" s="29"/>
      <c r="Q138" s="32">
        <f t="shared" si="23"/>
        <v>5813.383189568</v>
      </c>
      <c r="R138" s="30">
        <v>1973</v>
      </c>
      <c r="S138" s="30">
        <v>80</v>
      </c>
      <c r="T138" s="32">
        <f t="shared" si="24"/>
        <v>26.851851851851855</v>
      </c>
      <c r="U138" s="30">
        <v>4.38</v>
      </c>
      <c r="V138" s="33">
        <f t="shared" si="26"/>
        <v>111.252</v>
      </c>
      <c r="W138" s="33">
        <f t="shared" si="25"/>
        <v>28.60916924</v>
      </c>
      <c r="X138" s="33">
        <f t="shared" si="27"/>
        <v>0</v>
      </c>
    </row>
    <row r="139" spans="1:24" ht="12.75" hidden="1">
      <c r="A139" s="21">
        <f t="shared" si="20"/>
        <v>6911.0702845119995</v>
      </c>
      <c r="B139" s="20">
        <v>1993</v>
      </c>
      <c r="C139" s="20">
        <v>86</v>
      </c>
      <c r="D139" s="20">
        <v>20</v>
      </c>
      <c r="E139" s="22">
        <v>4.67</v>
      </c>
      <c r="F139" s="22">
        <v>118.618</v>
      </c>
      <c r="G139" s="22">
        <f t="shared" si="21"/>
        <v>34.01117266</v>
      </c>
      <c r="H139" s="22">
        <f t="shared" si="22"/>
        <v>0</v>
      </c>
      <c r="I139" s="27"/>
      <c r="J139" s="28"/>
      <c r="K139" s="28"/>
      <c r="L139" s="28"/>
      <c r="M139" s="29"/>
      <c r="N139" s="29"/>
      <c r="O139" s="29"/>
      <c r="P139" s="29"/>
      <c r="Q139" s="32">
        <f t="shared" si="23"/>
        <v>5964.788306111998</v>
      </c>
      <c r="R139" s="30">
        <v>1949</v>
      </c>
      <c r="S139" s="30">
        <v>81</v>
      </c>
      <c r="T139" s="32">
        <f t="shared" si="24"/>
        <v>25.925925925925924</v>
      </c>
      <c r="U139" s="30">
        <v>4.42</v>
      </c>
      <c r="V139" s="33">
        <f t="shared" si="26"/>
        <v>112.26799999999999</v>
      </c>
      <c r="W139" s="33">
        <f t="shared" si="25"/>
        <v>29.35427315999999</v>
      </c>
      <c r="X139" s="33">
        <f t="shared" si="27"/>
        <v>0</v>
      </c>
    </row>
    <row r="140" spans="1:24" ht="12.75" hidden="1">
      <c r="A140" s="21">
        <f t="shared" si="20"/>
        <v>7857.352262911998</v>
      </c>
      <c r="B140" s="20">
        <v>1929</v>
      </c>
      <c r="C140" s="20">
        <v>22</v>
      </c>
      <c r="D140" s="20">
        <v>19</v>
      </c>
      <c r="E140" s="22">
        <v>4.92</v>
      </c>
      <c r="F140" s="22">
        <v>124.96799999999999</v>
      </c>
      <c r="G140" s="22">
        <f t="shared" si="21"/>
        <v>38.668072159999994</v>
      </c>
      <c r="H140" s="22">
        <f t="shared" si="22"/>
        <v>0</v>
      </c>
      <c r="I140" s="27"/>
      <c r="J140" s="28"/>
      <c r="K140" s="28"/>
      <c r="L140" s="28"/>
      <c r="M140" s="29"/>
      <c r="N140" s="29"/>
      <c r="O140" s="29"/>
      <c r="P140" s="29"/>
      <c r="Q140" s="32">
        <f t="shared" si="23"/>
        <v>6040.490864384</v>
      </c>
      <c r="R140" s="30">
        <v>1961</v>
      </c>
      <c r="S140" s="30">
        <v>82</v>
      </c>
      <c r="T140" s="32">
        <f t="shared" si="24"/>
        <v>25</v>
      </c>
      <c r="U140" s="30">
        <v>4.44</v>
      </c>
      <c r="V140" s="33">
        <f t="shared" si="26"/>
        <v>112.77600000000001</v>
      </c>
      <c r="W140" s="33">
        <f t="shared" si="25"/>
        <v>29.72682512</v>
      </c>
      <c r="X140" s="33">
        <f t="shared" si="27"/>
        <v>0</v>
      </c>
    </row>
    <row r="141" spans="1:24" ht="12.75" hidden="1">
      <c r="A141" s="21">
        <f t="shared" si="20"/>
        <v>8122.311216863996</v>
      </c>
      <c r="B141" s="20">
        <v>1927</v>
      </c>
      <c r="C141" s="20">
        <v>20</v>
      </c>
      <c r="D141" s="20">
        <v>18</v>
      </c>
      <c r="E141" s="22">
        <v>4.99</v>
      </c>
      <c r="F141" s="22">
        <v>126.74599999999998</v>
      </c>
      <c r="G141" s="22">
        <f t="shared" si="21"/>
        <v>39.972004019999986</v>
      </c>
      <c r="H141" s="22">
        <f t="shared" si="22"/>
        <v>0</v>
      </c>
      <c r="I141" s="27"/>
      <c r="J141" s="28"/>
      <c r="K141" s="28"/>
      <c r="L141" s="28"/>
      <c r="M141" s="29"/>
      <c r="N141" s="29"/>
      <c r="O141" s="29"/>
      <c r="P141" s="29"/>
      <c r="Q141" s="32">
        <f t="shared" si="23"/>
        <v>6381.152376608</v>
      </c>
      <c r="R141" s="30">
        <v>1945</v>
      </c>
      <c r="S141" s="30">
        <v>83</v>
      </c>
      <c r="T141" s="32">
        <f t="shared" si="24"/>
        <v>24.074074074074073</v>
      </c>
      <c r="U141" s="30">
        <v>4.53</v>
      </c>
      <c r="V141" s="33">
        <f t="shared" si="26"/>
        <v>115.062</v>
      </c>
      <c r="W141" s="33">
        <f t="shared" si="25"/>
        <v>31.403308940000002</v>
      </c>
      <c r="X141" s="33">
        <f t="shared" si="27"/>
        <v>0</v>
      </c>
    </row>
    <row r="142" spans="1:24" ht="12.75" hidden="1">
      <c r="A142" s="21">
        <f t="shared" si="20"/>
        <v>8122.311216863999</v>
      </c>
      <c r="B142" s="20">
        <v>1998</v>
      </c>
      <c r="C142" s="20">
        <v>91</v>
      </c>
      <c r="D142" s="20">
        <v>17</v>
      </c>
      <c r="E142" s="22">
        <v>4.99</v>
      </c>
      <c r="F142" s="22">
        <v>126.746</v>
      </c>
      <c r="G142" s="22">
        <f t="shared" si="21"/>
        <v>39.97200402</v>
      </c>
      <c r="H142" s="22">
        <f t="shared" si="22"/>
        <v>0</v>
      </c>
      <c r="I142" s="27"/>
      <c r="J142" s="28"/>
      <c r="K142" s="28"/>
      <c r="L142" s="28"/>
      <c r="M142" s="29"/>
      <c r="N142" s="29"/>
      <c r="O142" s="29"/>
      <c r="P142" s="29"/>
      <c r="Q142" s="32">
        <f t="shared" si="23"/>
        <v>6835.367726240001</v>
      </c>
      <c r="R142" s="30">
        <v>1977</v>
      </c>
      <c r="S142" s="30">
        <v>84</v>
      </c>
      <c r="T142" s="32">
        <f t="shared" si="24"/>
        <v>23.14814814814815</v>
      </c>
      <c r="U142" s="30">
        <v>4.65</v>
      </c>
      <c r="V142" s="33">
        <f t="shared" si="26"/>
        <v>118.11</v>
      </c>
      <c r="W142" s="33">
        <f t="shared" si="25"/>
        <v>33.638620700000004</v>
      </c>
      <c r="X142" s="33">
        <f t="shared" si="27"/>
        <v>0</v>
      </c>
    </row>
    <row r="143" spans="1:24" ht="12.75" hidden="1">
      <c r="A143" s="21">
        <f t="shared" si="20"/>
        <v>8879.336799584</v>
      </c>
      <c r="B143" s="20">
        <v>1982</v>
      </c>
      <c r="C143" s="20">
        <v>75</v>
      </c>
      <c r="D143" s="20">
        <v>16</v>
      </c>
      <c r="E143" s="22">
        <v>5.19</v>
      </c>
      <c r="F143" s="22">
        <v>131.826</v>
      </c>
      <c r="G143" s="22">
        <f t="shared" si="21"/>
        <v>43.69752362</v>
      </c>
      <c r="H143" s="22">
        <f t="shared" si="22"/>
        <v>0</v>
      </c>
      <c r="I143" s="27"/>
      <c r="J143" s="28"/>
      <c r="K143" s="28"/>
      <c r="L143" s="28"/>
      <c r="M143" s="29"/>
      <c r="N143" s="29"/>
      <c r="O143" s="29"/>
      <c r="P143" s="29"/>
      <c r="Q143" s="32">
        <f t="shared" si="23"/>
        <v>6986.772842783998</v>
      </c>
      <c r="R143" s="30">
        <v>1962</v>
      </c>
      <c r="S143" s="30">
        <v>85</v>
      </c>
      <c r="T143" s="32">
        <f t="shared" si="24"/>
        <v>22.22222222222222</v>
      </c>
      <c r="U143" s="30">
        <v>4.69</v>
      </c>
      <c r="V143" s="33">
        <f t="shared" si="26"/>
        <v>119.126</v>
      </c>
      <c r="W143" s="33">
        <f t="shared" si="25"/>
        <v>34.383724619999995</v>
      </c>
      <c r="X143" s="33">
        <f t="shared" si="27"/>
        <v>0</v>
      </c>
    </row>
    <row r="144" spans="1:24" ht="12.75" hidden="1">
      <c r="A144" s="21">
        <f t="shared" si="20"/>
        <v>8992.890636992002</v>
      </c>
      <c r="B144" s="20">
        <v>1992</v>
      </c>
      <c r="C144" s="20">
        <v>85</v>
      </c>
      <c r="D144" s="20">
        <v>15</v>
      </c>
      <c r="E144" s="22">
        <v>5.22</v>
      </c>
      <c r="F144" s="22">
        <v>132.58800000000002</v>
      </c>
      <c r="G144" s="22">
        <f t="shared" si="21"/>
        <v>44.25635156000001</v>
      </c>
      <c r="H144" s="22">
        <f t="shared" si="22"/>
        <v>0</v>
      </c>
      <c r="I144" s="27"/>
      <c r="J144" s="28"/>
      <c r="K144" s="28"/>
      <c r="L144" s="28"/>
      <c r="M144" s="29"/>
      <c r="N144" s="29"/>
      <c r="O144" s="29"/>
      <c r="P144" s="29"/>
      <c r="Q144" s="32">
        <f t="shared" si="23"/>
        <v>7024.624121919999</v>
      </c>
      <c r="R144" s="30">
        <v>1980</v>
      </c>
      <c r="S144" s="30">
        <v>86</v>
      </c>
      <c r="T144" s="32">
        <f t="shared" si="24"/>
        <v>21.296296296296298</v>
      </c>
      <c r="U144" s="30">
        <v>4.7</v>
      </c>
      <c r="V144" s="33">
        <f t="shared" si="26"/>
        <v>119.38</v>
      </c>
      <c r="W144" s="33">
        <f t="shared" si="25"/>
        <v>34.5700006</v>
      </c>
      <c r="X144" s="33">
        <f t="shared" si="27"/>
        <v>0</v>
      </c>
    </row>
    <row r="145" spans="1:24" ht="12.75" hidden="1">
      <c r="A145" s="21">
        <f t="shared" si="20"/>
        <v>9257.849590943997</v>
      </c>
      <c r="B145" s="20">
        <v>1949</v>
      </c>
      <c r="C145" s="20">
        <v>42</v>
      </c>
      <c r="D145" s="20">
        <v>14</v>
      </c>
      <c r="E145" s="22">
        <v>5.29</v>
      </c>
      <c r="F145" s="22">
        <v>134.36599999999999</v>
      </c>
      <c r="G145" s="22">
        <f t="shared" si="21"/>
        <v>45.56028341999999</v>
      </c>
      <c r="H145" s="22">
        <f t="shared" si="22"/>
        <v>0</v>
      </c>
      <c r="I145" s="27"/>
      <c r="J145" s="28"/>
      <c r="K145" s="28"/>
      <c r="L145" s="28"/>
      <c r="M145" s="29"/>
      <c r="N145" s="29"/>
      <c r="O145" s="29"/>
      <c r="P145" s="29"/>
      <c r="Q145" s="32">
        <f t="shared" si="23"/>
        <v>7554.542029823999</v>
      </c>
      <c r="R145" s="30">
        <v>1968</v>
      </c>
      <c r="S145" s="30">
        <v>87</v>
      </c>
      <c r="T145" s="32">
        <f t="shared" si="24"/>
        <v>20.37037037037037</v>
      </c>
      <c r="U145" s="30">
        <v>4.84</v>
      </c>
      <c r="V145" s="33">
        <f t="shared" si="26"/>
        <v>122.93599999999999</v>
      </c>
      <c r="W145" s="33">
        <f t="shared" si="25"/>
        <v>37.17786432</v>
      </c>
      <c r="X145" s="33">
        <f t="shared" si="27"/>
        <v>0</v>
      </c>
    </row>
    <row r="146" spans="1:24" ht="12.75" hidden="1">
      <c r="A146" s="21">
        <f t="shared" si="20"/>
        <v>9560.659824032002</v>
      </c>
      <c r="B146" s="20">
        <v>1984</v>
      </c>
      <c r="C146" s="20">
        <v>77</v>
      </c>
      <c r="D146" s="20">
        <v>13</v>
      </c>
      <c r="E146" s="22">
        <v>5.37</v>
      </c>
      <c r="F146" s="22">
        <v>136.39800000000002</v>
      </c>
      <c r="G146" s="22">
        <f t="shared" si="21"/>
        <v>47.050491260000015</v>
      </c>
      <c r="H146" s="22">
        <f t="shared" si="22"/>
        <v>0</v>
      </c>
      <c r="I146" s="27"/>
      <c r="J146" s="28"/>
      <c r="K146" s="28"/>
      <c r="L146" s="28"/>
      <c r="M146" s="29"/>
      <c r="N146" s="29"/>
      <c r="O146" s="29"/>
      <c r="P146" s="29"/>
      <c r="Q146" s="32">
        <f t="shared" si="23"/>
        <v>8008.757379455999</v>
      </c>
      <c r="R146" s="30">
        <v>1999</v>
      </c>
      <c r="S146" s="30">
        <v>88</v>
      </c>
      <c r="T146" s="32">
        <f t="shared" si="24"/>
        <v>19.444444444444446</v>
      </c>
      <c r="U146" s="30">
        <v>4.96</v>
      </c>
      <c r="V146" s="33">
        <f t="shared" si="26"/>
        <v>125.984</v>
      </c>
      <c r="W146" s="33">
        <f t="shared" si="25"/>
        <v>39.41317608</v>
      </c>
      <c r="X146" s="33">
        <f t="shared" si="27"/>
        <v>0</v>
      </c>
    </row>
    <row r="147" spans="1:24" ht="12.75" hidden="1">
      <c r="A147" s="21">
        <f t="shared" si="20"/>
        <v>9749.916219711997</v>
      </c>
      <c r="B147" s="20">
        <v>1985</v>
      </c>
      <c r="C147" s="20">
        <v>78</v>
      </c>
      <c r="D147" s="20">
        <v>12</v>
      </c>
      <c r="E147" s="22">
        <v>5.42</v>
      </c>
      <c r="F147" s="22">
        <v>137.66799999999998</v>
      </c>
      <c r="G147" s="22">
        <f t="shared" si="21"/>
        <v>47.98187115999998</v>
      </c>
      <c r="H147" s="22">
        <f t="shared" si="22"/>
        <v>0</v>
      </c>
      <c r="I147" s="27"/>
      <c r="J147" s="28"/>
      <c r="K147" s="28"/>
      <c r="L147" s="28"/>
      <c r="M147" s="29"/>
      <c r="N147" s="29"/>
      <c r="O147" s="29"/>
      <c r="P147" s="29"/>
      <c r="Q147" s="32">
        <f t="shared" si="23"/>
        <v>9787.767498848</v>
      </c>
      <c r="R147" s="30">
        <v>1944</v>
      </c>
      <c r="S147" s="30">
        <v>89</v>
      </c>
      <c r="T147" s="32">
        <f t="shared" si="24"/>
        <v>18.51851851851852</v>
      </c>
      <c r="U147" s="30">
        <v>5.43</v>
      </c>
      <c r="V147" s="33">
        <f t="shared" si="26"/>
        <v>137.922</v>
      </c>
      <c r="W147" s="33">
        <f t="shared" si="25"/>
        <v>48.16814714</v>
      </c>
      <c r="X147" s="33">
        <f t="shared" si="27"/>
        <v>0</v>
      </c>
    </row>
    <row r="148" spans="1:24" ht="12.75" hidden="1">
      <c r="A148" s="21">
        <f t="shared" si="20"/>
        <v>9825.618777984</v>
      </c>
      <c r="B148" s="20">
        <v>2007</v>
      </c>
      <c r="C148" s="20">
        <v>100</v>
      </c>
      <c r="D148" s="20">
        <v>11</v>
      </c>
      <c r="E148" s="22">
        <v>5.44</v>
      </c>
      <c r="F148" s="22">
        <v>138.17600000000002</v>
      </c>
      <c r="G148" s="22">
        <f t="shared" si="21"/>
        <v>48.35442312000001</v>
      </c>
      <c r="H148" s="22">
        <f t="shared" si="22"/>
        <v>0</v>
      </c>
      <c r="I148" s="27"/>
      <c r="J148" s="28"/>
      <c r="K148" s="28"/>
      <c r="L148" s="28"/>
      <c r="M148" s="29"/>
      <c r="N148" s="29"/>
      <c r="O148" s="29"/>
      <c r="P148" s="29"/>
      <c r="Q148" s="32">
        <f t="shared" si="23"/>
        <v>9787.767498848</v>
      </c>
      <c r="R148" s="30">
        <v>1982</v>
      </c>
      <c r="S148" s="30">
        <v>90</v>
      </c>
      <c r="T148" s="32">
        <f t="shared" si="24"/>
        <v>17.59259259259259</v>
      </c>
      <c r="U148" s="30">
        <v>5.43</v>
      </c>
      <c r="V148" s="33">
        <f t="shared" si="26"/>
        <v>137.922</v>
      </c>
      <c r="W148" s="33">
        <f t="shared" si="25"/>
        <v>48.16814714</v>
      </c>
      <c r="X148" s="33">
        <f t="shared" si="27"/>
        <v>0</v>
      </c>
    </row>
    <row r="149" spans="1:24" ht="12.75" hidden="1">
      <c r="A149" s="21">
        <f t="shared" si="20"/>
        <v>10393.387965023998</v>
      </c>
      <c r="B149" s="20">
        <v>1920</v>
      </c>
      <c r="C149" s="20">
        <v>13</v>
      </c>
      <c r="D149" s="20">
        <v>10</v>
      </c>
      <c r="E149" s="22">
        <v>5.59</v>
      </c>
      <c r="F149" s="22">
        <v>141.986</v>
      </c>
      <c r="G149" s="22">
        <f t="shared" si="21"/>
        <v>51.148562819999995</v>
      </c>
      <c r="H149" s="22">
        <f t="shared" si="22"/>
        <v>0</v>
      </c>
      <c r="I149" s="27"/>
      <c r="J149" s="28"/>
      <c r="K149" s="28"/>
      <c r="L149" s="28"/>
      <c r="M149" s="29"/>
      <c r="N149" s="29"/>
      <c r="O149" s="29"/>
      <c r="P149" s="29"/>
      <c r="Q149" s="32">
        <f t="shared" si="23"/>
        <v>10658.346918975996</v>
      </c>
      <c r="R149" s="30">
        <v>1992</v>
      </c>
      <c r="S149" s="30">
        <v>91</v>
      </c>
      <c r="T149" s="32">
        <f t="shared" si="24"/>
        <v>16.666666666666664</v>
      </c>
      <c r="U149" s="30">
        <v>5.66</v>
      </c>
      <c r="V149" s="33">
        <f t="shared" si="26"/>
        <v>143.76399999999998</v>
      </c>
      <c r="W149" s="33">
        <f t="shared" si="25"/>
        <v>52.45249467999999</v>
      </c>
      <c r="X149" s="33">
        <f t="shared" si="27"/>
        <v>0</v>
      </c>
    </row>
    <row r="150" spans="1:24" ht="12.75" hidden="1">
      <c r="A150" s="21">
        <f t="shared" si="20"/>
        <v>11415.372501696</v>
      </c>
      <c r="B150" s="20">
        <v>1968</v>
      </c>
      <c r="C150" s="20">
        <v>61</v>
      </c>
      <c r="D150" s="20">
        <v>9</v>
      </c>
      <c r="E150" s="22">
        <v>5.86</v>
      </c>
      <c r="F150" s="22">
        <v>148.844</v>
      </c>
      <c r="G150" s="22">
        <f t="shared" si="21"/>
        <v>56.17801428</v>
      </c>
      <c r="H150" s="22">
        <f t="shared" si="22"/>
        <v>0</v>
      </c>
      <c r="I150" s="27"/>
      <c r="J150" s="28"/>
      <c r="K150" s="28"/>
      <c r="L150" s="28"/>
      <c r="M150" s="29"/>
      <c r="N150" s="29"/>
      <c r="O150" s="29"/>
      <c r="P150" s="29"/>
      <c r="Q150" s="32">
        <f t="shared" si="23"/>
        <v>10658.346918975996</v>
      </c>
      <c r="R150" s="30">
        <v>1998</v>
      </c>
      <c r="S150" s="30">
        <v>92</v>
      </c>
      <c r="T150" s="32">
        <f t="shared" si="24"/>
        <v>15.74074074074074</v>
      </c>
      <c r="U150" s="30">
        <v>5.66</v>
      </c>
      <c r="V150" s="33">
        <f t="shared" si="26"/>
        <v>143.76399999999998</v>
      </c>
      <c r="W150" s="33">
        <f t="shared" si="25"/>
        <v>52.45249467999999</v>
      </c>
      <c r="X150" s="33">
        <f t="shared" si="27"/>
        <v>0</v>
      </c>
    </row>
    <row r="151" spans="1:24" ht="12.75" hidden="1">
      <c r="A151" s="21">
        <f t="shared" si="20"/>
        <v>11604.628897375998</v>
      </c>
      <c r="B151" s="20">
        <v>1956</v>
      </c>
      <c r="C151" s="20">
        <v>49</v>
      </c>
      <c r="D151" s="20">
        <v>8</v>
      </c>
      <c r="E151" s="22">
        <v>5.91</v>
      </c>
      <c r="F151" s="22">
        <v>150.114</v>
      </c>
      <c r="G151" s="22">
        <f t="shared" si="21"/>
        <v>57.109394179999995</v>
      </c>
      <c r="H151" s="22">
        <f t="shared" si="22"/>
        <v>0</v>
      </c>
      <c r="I151" s="27"/>
      <c r="J151" s="28"/>
      <c r="K151" s="28"/>
      <c r="L151" s="28"/>
      <c r="M151" s="29"/>
      <c r="N151" s="29"/>
      <c r="O151" s="29"/>
      <c r="P151" s="29"/>
      <c r="Q151" s="32">
        <f t="shared" si="23"/>
        <v>11339.669943423998</v>
      </c>
      <c r="R151" s="30">
        <v>1996</v>
      </c>
      <c r="S151" s="30">
        <v>93</v>
      </c>
      <c r="T151" s="32">
        <f t="shared" si="24"/>
        <v>14.814814814814813</v>
      </c>
      <c r="U151" s="30">
        <v>5.84</v>
      </c>
      <c r="V151" s="33">
        <f t="shared" si="26"/>
        <v>148.33599999999998</v>
      </c>
      <c r="W151" s="33">
        <f t="shared" si="25"/>
        <v>55.80546231999999</v>
      </c>
      <c r="X151" s="33">
        <f t="shared" si="27"/>
        <v>0</v>
      </c>
    </row>
    <row r="152" spans="1:24" ht="12.75" hidden="1">
      <c r="A152" s="21">
        <f t="shared" si="20"/>
        <v>13156.531341952</v>
      </c>
      <c r="B152" s="20">
        <v>1979</v>
      </c>
      <c r="C152" s="20">
        <v>72</v>
      </c>
      <c r="D152" s="20">
        <v>7</v>
      </c>
      <c r="E152" s="22">
        <v>6.32</v>
      </c>
      <c r="F152" s="22">
        <v>160.52800000000002</v>
      </c>
      <c r="G152" s="22">
        <f t="shared" si="21"/>
        <v>64.74670936000001</v>
      </c>
      <c r="H152" s="22">
        <f t="shared" si="22"/>
        <v>0</v>
      </c>
      <c r="I152" s="27"/>
      <c r="J152" s="28"/>
      <c r="K152" s="28"/>
      <c r="L152" s="28"/>
      <c r="M152" s="29"/>
      <c r="N152" s="29"/>
      <c r="O152" s="29"/>
      <c r="P152" s="29"/>
      <c r="Q152" s="32">
        <f t="shared" si="23"/>
        <v>12020.992967871998</v>
      </c>
      <c r="R152" s="30">
        <v>1991</v>
      </c>
      <c r="S152" s="30">
        <v>94</v>
      </c>
      <c r="T152" s="32">
        <f t="shared" si="24"/>
        <v>13.88888888888889</v>
      </c>
      <c r="U152" s="30">
        <v>6.02</v>
      </c>
      <c r="V152" s="33">
        <f t="shared" si="26"/>
        <v>152.908</v>
      </c>
      <c r="W152" s="33">
        <f t="shared" si="25"/>
        <v>59.15842995999999</v>
      </c>
      <c r="X152" s="33">
        <f t="shared" si="27"/>
        <v>0</v>
      </c>
    </row>
    <row r="153" spans="1:24" ht="12.75" hidden="1">
      <c r="A153" s="21">
        <f t="shared" si="20"/>
        <v>13989.259482944</v>
      </c>
      <c r="B153" s="20">
        <v>1945</v>
      </c>
      <c r="C153" s="20">
        <v>38</v>
      </c>
      <c r="D153" s="20">
        <v>6</v>
      </c>
      <c r="E153" s="22">
        <v>6.54</v>
      </c>
      <c r="F153" s="22">
        <v>166.116</v>
      </c>
      <c r="G153" s="22">
        <f t="shared" si="21"/>
        <v>68.84478092</v>
      </c>
      <c r="H153" s="22">
        <f t="shared" si="22"/>
        <v>0</v>
      </c>
      <c r="I153" s="27"/>
      <c r="J153" s="28"/>
      <c r="K153" s="28"/>
      <c r="L153" s="28"/>
      <c r="M153" s="29"/>
      <c r="N153" s="29"/>
      <c r="O153" s="29"/>
      <c r="P153" s="29"/>
      <c r="Q153" s="32">
        <f t="shared" si="23"/>
        <v>12134.546805279997</v>
      </c>
      <c r="R153" s="30">
        <v>1907</v>
      </c>
      <c r="S153" s="30">
        <v>95</v>
      </c>
      <c r="T153" s="32">
        <f t="shared" si="24"/>
        <v>12.962962962962962</v>
      </c>
      <c r="U153" s="30">
        <v>6.05</v>
      </c>
      <c r="V153" s="33">
        <f t="shared" si="26"/>
        <v>153.67</v>
      </c>
      <c r="W153" s="33">
        <f t="shared" si="25"/>
        <v>59.71725789999999</v>
      </c>
      <c r="X153" s="33">
        <f t="shared" si="27"/>
        <v>0</v>
      </c>
    </row>
    <row r="154" spans="1:24" ht="12.75" hidden="1">
      <c r="A154" s="21">
        <f t="shared" si="20"/>
        <v>14443.474832575997</v>
      </c>
      <c r="B154" s="20">
        <v>1981</v>
      </c>
      <c r="C154" s="20">
        <v>74</v>
      </c>
      <c r="D154" s="20">
        <v>5</v>
      </c>
      <c r="E154" s="22">
        <v>6.66</v>
      </c>
      <c r="F154" s="22">
        <v>169.164</v>
      </c>
      <c r="G154" s="22">
        <f t="shared" si="21"/>
        <v>71.08009267999999</v>
      </c>
      <c r="H154" s="22">
        <f t="shared" si="22"/>
        <v>0</v>
      </c>
      <c r="I154" s="27"/>
      <c r="J154" s="28"/>
      <c r="K154" s="28"/>
      <c r="L154" s="28"/>
      <c r="M154" s="29"/>
      <c r="N154" s="29"/>
      <c r="O154" s="29"/>
      <c r="P154" s="29"/>
      <c r="Q154" s="32">
        <f t="shared" si="23"/>
        <v>13080.828783679997</v>
      </c>
      <c r="R154" s="30">
        <v>1954</v>
      </c>
      <c r="S154" s="30">
        <v>96</v>
      </c>
      <c r="T154" s="32">
        <f t="shared" si="24"/>
        <v>12.037037037037036</v>
      </c>
      <c r="U154" s="30">
        <v>6.3</v>
      </c>
      <c r="V154" s="33">
        <f t="shared" si="26"/>
        <v>160.01999999999998</v>
      </c>
      <c r="W154" s="33">
        <f t="shared" si="25"/>
        <v>64.37415739999999</v>
      </c>
      <c r="X154" s="33">
        <f t="shared" si="27"/>
        <v>0</v>
      </c>
    </row>
    <row r="155" spans="1:24" ht="12.75" hidden="1">
      <c r="A155" s="21">
        <f t="shared" si="20"/>
        <v>15730.418323200003</v>
      </c>
      <c r="B155" s="20">
        <v>1926</v>
      </c>
      <c r="C155" s="20">
        <v>19</v>
      </c>
      <c r="D155" s="20">
        <v>4</v>
      </c>
      <c r="E155" s="22">
        <v>7</v>
      </c>
      <c r="F155" s="22">
        <v>177.8</v>
      </c>
      <c r="G155" s="22">
        <f t="shared" si="21"/>
        <v>77.41347600000002</v>
      </c>
      <c r="H155" s="22">
        <f t="shared" si="22"/>
        <v>0</v>
      </c>
      <c r="I155" s="27"/>
      <c r="J155" s="28"/>
      <c r="K155" s="28"/>
      <c r="L155" s="28"/>
      <c r="M155" s="29"/>
      <c r="N155" s="29"/>
      <c r="O155" s="29"/>
      <c r="P155" s="29"/>
      <c r="Q155" s="32">
        <f t="shared" si="23"/>
        <v>13421.490295903997</v>
      </c>
      <c r="R155" s="30">
        <v>1940</v>
      </c>
      <c r="S155" s="30">
        <v>97</v>
      </c>
      <c r="T155" s="32">
        <f t="shared" si="24"/>
        <v>11.11111111111111</v>
      </c>
      <c r="U155" s="30">
        <v>6.39</v>
      </c>
      <c r="V155" s="33">
        <f t="shared" si="26"/>
        <v>162.30599999999998</v>
      </c>
      <c r="W155" s="33">
        <f t="shared" si="25"/>
        <v>66.05064121999999</v>
      </c>
      <c r="X155" s="33">
        <f t="shared" si="27"/>
        <v>0</v>
      </c>
    </row>
    <row r="156" spans="1:24" ht="12.75" hidden="1">
      <c r="A156" s="21">
        <f t="shared" si="20"/>
        <v>15843.972160607995</v>
      </c>
      <c r="B156" s="20">
        <v>1999</v>
      </c>
      <c r="C156" s="20">
        <v>92</v>
      </c>
      <c r="D156" s="20">
        <v>3</v>
      </c>
      <c r="E156" s="22">
        <v>7.03</v>
      </c>
      <c r="F156" s="22">
        <v>178.56199999999998</v>
      </c>
      <c r="G156" s="22">
        <f t="shared" si="21"/>
        <v>77.97230393999997</v>
      </c>
      <c r="H156" s="22">
        <f t="shared" si="22"/>
        <v>0</v>
      </c>
      <c r="I156" s="27"/>
      <c r="J156" s="28"/>
      <c r="K156" s="28"/>
      <c r="L156" s="28"/>
      <c r="M156" s="29"/>
      <c r="N156" s="29"/>
      <c r="O156" s="29"/>
      <c r="P156" s="29"/>
      <c r="Q156" s="32">
        <f t="shared" si="23"/>
        <v>13800.003087263998</v>
      </c>
      <c r="R156" s="30">
        <v>1906</v>
      </c>
      <c r="S156" s="30">
        <v>98</v>
      </c>
      <c r="T156" s="32">
        <f t="shared" si="24"/>
        <v>10.185185185185185</v>
      </c>
      <c r="U156" s="30">
        <v>6.49</v>
      </c>
      <c r="V156" s="33">
        <f t="shared" si="26"/>
        <v>164.846</v>
      </c>
      <c r="W156" s="33">
        <f t="shared" si="25"/>
        <v>67.91340102</v>
      </c>
      <c r="X156" s="33">
        <f t="shared" si="27"/>
        <v>0</v>
      </c>
    </row>
    <row r="157" spans="1:24" ht="12.75" hidden="1">
      <c r="A157" s="21">
        <f t="shared" si="20"/>
        <v>17850.089954816</v>
      </c>
      <c r="B157" s="20">
        <v>1990</v>
      </c>
      <c r="C157" s="20">
        <v>83</v>
      </c>
      <c r="D157" s="20">
        <v>2</v>
      </c>
      <c r="E157" s="22">
        <v>7.56</v>
      </c>
      <c r="F157" s="22">
        <v>192.024</v>
      </c>
      <c r="G157" s="22">
        <f t="shared" si="21"/>
        <v>87.84493088</v>
      </c>
      <c r="H157" s="22">
        <f t="shared" si="22"/>
        <v>0</v>
      </c>
      <c r="I157" s="27"/>
      <c r="J157" s="28"/>
      <c r="K157" s="28"/>
      <c r="L157" s="28"/>
      <c r="M157" s="29"/>
      <c r="N157" s="29"/>
      <c r="O157" s="29"/>
      <c r="P157" s="29"/>
      <c r="Q157" s="32">
        <f t="shared" si="23"/>
        <v>14292.069716031996</v>
      </c>
      <c r="R157" s="30">
        <v>1912</v>
      </c>
      <c r="S157" s="30">
        <v>99</v>
      </c>
      <c r="T157" s="32">
        <f t="shared" si="24"/>
        <v>9.25925925925926</v>
      </c>
      <c r="U157" s="30">
        <v>6.62</v>
      </c>
      <c r="V157" s="33">
        <f t="shared" si="26"/>
        <v>168.148</v>
      </c>
      <c r="W157" s="33">
        <f t="shared" si="25"/>
        <v>70.33498875999999</v>
      </c>
      <c r="X157" s="33">
        <f t="shared" si="27"/>
        <v>0</v>
      </c>
    </row>
    <row r="158" spans="1:24" ht="12.75" hidden="1">
      <c r="A158" s="21">
        <f t="shared" si="20"/>
        <v>26290.925202143986</v>
      </c>
      <c r="B158" s="20">
        <v>1918</v>
      </c>
      <c r="C158" s="20">
        <v>11</v>
      </c>
      <c r="D158" s="20">
        <v>1</v>
      </c>
      <c r="E158" s="22">
        <v>9.79</v>
      </c>
      <c r="F158" s="22">
        <v>248.66599999999997</v>
      </c>
      <c r="G158" s="22">
        <f t="shared" si="21"/>
        <v>129.38447441999995</v>
      </c>
      <c r="H158" s="22">
        <f t="shared" si="22"/>
        <v>0</v>
      </c>
      <c r="I158" s="27"/>
      <c r="J158" s="28"/>
      <c r="K158" s="28"/>
      <c r="L158" s="28"/>
      <c r="M158" s="29"/>
      <c r="N158" s="29"/>
      <c r="O158" s="29"/>
      <c r="P158" s="29"/>
      <c r="Q158" s="32">
        <f t="shared" si="23"/>
        <v>14443.474832575997</v>
      </c>
      <c r="R158" s="30">
        <v>1950</v>
      </c>
      <c r="S158" s="30">
        <v>100</v>
      </c>
      <c r="T158" s="32">
        <f t="shared" si="24"/>
        <v>8.333333333333332</v>
      </c>
      <c r="U158" s="30">
        <v>6.66</v>
      </c>
      <c r="V158" s="33">
        <f t="shared" si="26"/>
        <v>169.164</v>
      </c>
      <c r="W158" s="33">
        <f t="shared" si="25"/>
        <v>71.08009267999999</v>
      </c>
      <c r="X158" s="33">
        <f t="shared" si="27"/>
        <v>0</v>
      </c>
    </row>
    <row r="159" spans="9:24" ht="12.75" hidden="1">
      <c r="I159" s="28"/>
      <c r="J159" s="28"/>
      <c r="K159" s="28"/>
      <c r="L159" s="28"/>
      <c r="M159" s="28"/>
      <c r="N159" s="28"/>
      <c r="O159" s="28"/>
      <c r="P159" s="28"/>
      <c r="Q159" s="32">
        <f t="shared" si="23"/>
        <v>14935.541461343997</v>
      </c>
      <c r="R159" s="30">
        <v>1923</v>
      </c>
      <c r="S159" s="30">
        <v>101</v>
      </c>
      <c r="T159" s="32">
        <f t="shared" si="24"/>
        <v>7.4074074074074066</v>
      </c>
      <c r="U159" s="30">
        <v>6.79</v>
      </c>
      <c r="V159" s="33">
        <f t="shared" si="26"/>
        <v>172.46599999999998</v>
      </c>
      <c r="W159" s="33">
        <f t="shared" si="25"/>
        <v>73.50168041999999</v>
      </c>
      <c r="X159" s="33">
        <f t="shared" si="27"/>
        <v>0</v>
      </c>
    </row>
    <row r="160" spans="1:24" ht="12.75" hidden="1">
      <c r="A160" s="38"/>
      <c r="B160" s="38"/>
      <c r="C160" s="38"/>
      <c r="D160" s="38"/>
      <c r="E160" s="38"/>
      <c r="F160" s="38"/>
      <c r="G160" s="38"/>
      <c r="H160" s="38" t="s">
        <v>31</v>
      </c>
      <c r="I160" s="13"/>
      <c r="J160" s="13"/>
      <c r="K160" s="13"/>
      <c r="L160" s="13"/>
      <c r="M160" s="13"/>
      <c r="N160" s="13"/>
      <c r="O160" s="13"/>
      <c r="P160" s="13" t="s">
        <v>31</v>
      </c>
      <c r="Q160" s="32">
        <f t="shared" si="23"/>
        <v>15503.310648384002</v>
      </c>
      <c r="R160" s="30">
        <v>1948</v>
      </c>
      <c r="S160" s="30">
        <v>102</v>
      </c>
      <c r="T160" s="32">
        <f t="shared" si="24"/>
        <v>6.481481481481481</v>
      </c>
      <c r="U160" s="30">
        <v>6.94</v>
      </c>
      <c r="V160" s="33">
        <f t="shared" si="26"/>
        <v>176.276</v>
      </c>
      <c r="W160" s="33">
        <f t="shared" si="25"/>
        <v>76.29582012000002</v>
      </c>
      <c r="X160" s="33">
        <f t="shared" si="27"/>
        <v>0</v>
      </c>
    </row>
    <row r="161" spans="1:24" ht="12.75" hidden="1">
      <c r="A161" s="39" t="s">
        <v>38</v>
      </c>
      <c r="B161" s="38"/>
      <c r="C161" s="38"/>
      <c r="D161" s="38"/>
      <c r="E161" s="38"/>
      <c r="F161" s="38"/>
      <c r="G161" s="38"/>
      <c r="H161" s="38" t="s">
        <v>32</v>
      </c>
      <c r="I161" s="42" t="s">
        <v>37</v>
      </c>
      <c r="J161" s="13"/>
      <c r="K161" s="13"/>
      <c r="L161" s="13"/>
      <c r="M161" s="13"/>
      <c r="N161" s="13"/>
      <c r="O161" s="13"/>
      <c r="P161" s="13" t="s">
        <v>32</v>
      </c>
      <c r="Q161" s="32">
        <f t="shared" si="23"/>
        <v>17282.320767775997</v>
      </c>
      <c r="R161" s="30">
        <v>2004</v>
      </c>
      <c r="S161" s="30">
        <v>103</v>
      </c>
      <c r="T161" s="32">
        <f t="shared" si="24"/>
        <v>5.555555555555555</v>
      </c>
      <c r="U161" s="30">
        <v>7.41</v>
      </c>
      <c r="V161" s="33">
        <f t="shared" si="26"/>
        <v>188.214</v>
      </c>
      <c r="W161" s="33">
        <f t="shared" si="25"/>
        <v>85.05079117999999</v>
      </c>
      <c r="X161" s="33">
        <f t="shared" si="27"/>
        <v>0</v>
      </c>
    </row>
    <row r="162" spans="1:24" ht="12.75" hidden="1">
      <c r="A162" s="38"/>
      <c r="B162" s="38"/>
      <c r="C162" s="38"/>
      <c r="D162" s="38"/>
      <c r="E162" s="38"/>
      <c r="F162" s="38"/>
      <c r="G162" s="38"/>
      <c r="H162" s="38">
        <f>(E15*56*1.12)</f>
        <v>3136.0000000000005</v>
      </c>
      <c r="I162" s="13"/>
      <c r="J162" s="13"/>
      <c r="K162" s="13"/>
      <c r="L162" s="13"/>
      <c r="M162" s="13"/>
      <c r="N162" s="13"/>
      <c r="O162" s="13"/>
      <c r="P162" s="13">
        <f>(E15*56*1.12)</f>
        <v>3136.0000000000005</v>
      </c>
      <c r="Q162" s="32">
        <f t="shared" si="23"/>
        <v>19137.03344544</v>
      </c>
      <c r="R162" s="30">
        <v>1972</v>
      </c>
      <c r="S162" s="30">
        <v>104</v>
      </c>
      <c r="T162" s="32">
        <f t="shared" si="24"/>
        <v>4.62962962962963</v>
      </c>
      <c r="U162" s="30">
        <v>7.9</v>
      </c>
      <c r="V162" s="33">
        <f t="shared" si="26"/>
        <v>200.66</v>
      </c>
      <c r="W162" s="33">
        <f t="shared" si="25"/>
        <v>94.1783142</v>
      </c>
      <c r="X162" s="33">
        <f t="shared" si="27"/>
        <v>0</v>
      </c>
    </row>
    <row r="163" spans="1:24" ht="12.75" hidden="1">
      <c r="A163" s="38"/>
      <c r="B163" s="38"/>
      <c r="C163" s="38"/>
      <c r="D163" s="38"/>
      <c r="E163" s="38"/>
      <c r="F163" s="38"/>
      <c r="G163" s="38"/>
      <c r="H163" s="38"/>
      <c r="I163" s="13"/>
      <c r="J163" s="13"/>
      <c r="K163" s="13"/>
      <c r="L163" s="13"/>
      <c r="M163" s="13"/>
      <c r="N163" s="13"/>
      <c r="O163" s="13"/>
      <c r="P163" s="13"/>
      <c r="Q163" s="32">
        <f t="shared" si="23"/>
        <v>20575.382052607998</v>
      </c>
      <c r="R163" s="30">
        <v>1969</v>
      </c>
      <c r="S163" s="30">
        <v>105</v>
      </c>
      <c r="T163" s="32">
        <f t="shared" si="24"/>
        <v>3.7037037037037033</v>
      </c>
      <c r="U163" s="30">
        <v>8.28</v>
      </c>
      <c r="V163" s="33">
        <f t="shared" si="26"/>
        <v>210.31199999999998</v>
      </c>
      <c r="W163" s="33">
        <f t="shared" si="25"/>
        <v>101.25680143999999</v>
      </c>
      <c r="X163" s="33">
        <f t="shared" si="27"/>
        <v>0</v>
      </c>
    </row>
    <row r="164" spans="1:24" ht="12.75" hidden="1">
      <c r="A164" s="38"/>
      <c r="B164" s="38"/>
      <c r="C164" s="38"/>
      <c r="D164" s="38"/>
      <c r="E164" s="38"/>
      <c r="F164" s="38"/>
      <c r="G164" s="38" t="s">
        <v>0</v>
      </c>
      <c r="H164" s="38" t="s">
        <v>0</v>
      </c>
      <c r="I164" s="13"/>
      <c r="J164" s="13"/>
      <c r="K164" s="13"/>
      <c r="L164" s="13"/>
      <c r="M164" s="13"/>
      <c r="N164" s="13"/>
      <c r="O164" s="13" t="s">
        <v>0</v>
      </c>
      <c r="P164" s="13" t="s">
        <v>0</v>
      </c>
      <c r="Q164" s="32">
        <f t="shared" si="23"/>
        <v>23149.269033856002</v>
      </c>
      <c r="R164" s="30">
        <v>1997</v>
      </c>
      <c r="S164" s="30">
        <v>106</v>
      </c>
      <c r="T164" s="32">
        <f t="shared" si="24"/>
        <v>2.7777777777777777</v>
      </c>
      <c r="U164" s="30">
        <v>8.96</v>
      </c>
      <c r="V164" s="33">
        <f t="shared" si="26"/>
        <v>227.584</v>
      </c>
      <c r="W164" s="33">
        <f t="shared" si="25"/>
        <v>113.92356808000001</v>
      </c>
      <c r="X164" s="33">
        <f t="shared" si="27"/>
        <v>0</v>
      </c>
    </row>
    <row r="165" spans="1:24" ht="12.75" hidden="1">
      <c r="A165" s="39">
        <f>(E14*25.4)</f>
        <v>203.2</v>
      </c>
      <c r="B165" s="38" t="s">
        <v>1</v>
      </c>
      <c r="C165" s="38" t="s">
        <v>2</v>
      </c>
      <c r="D165" s="38" t="s">
        <v>3</v>
      </c>
      <c r="E165" s="38" t="s">
        <v>4</v>
      </c>
      <c r="F165" s="38" t="s">
        <v>5</v>
      </c>
      <c r="G165" s="38" t="s">
        <v>6</v>
      </c>
      <c r="H165" s="38" t="s">
        <v>7</v>
      </c>
      <c r="I165" s="42">
        <f>(E14*25.4)</f>
        <v>203.2</v>
      </c>
      <c r="J165" s="13" t="s">
        <v>1</v>
      </c>
      <c r="K165" s="13" t="s">
        <v>2</v>
      </c>
      <c r="L165" s="13" t="s">
        <v>3</v>
      </c>
      <c r="M165" s="13" t="s">
        <v>4</v>
      </c>
      <c r="N165" s="13" t="s">
        <v>5</v>
      </c>
      <c r="O165" s="13" t="s">
        <v>6</v>
      </c>
      <c r="P165" s="13" t="s">
        <v>7</v>
      </c>
      <c r="Q165" s="32">
        <f t="shared" si="23"/>
        <v>29432.581370432</v>
      </c>
      <c r="R165" s="30">
        <v>1958</v>
      </c>
      <c r="S165" s="30">
        <v>107</v>
      </c>
      <c r="T165" s="32">
        <f t="shared" si="24"/>
        <v>1.8518518518518516</v>
      </c>
      <c r="U165" s="30">
        <v>10.62</v>
      </c>
      <c r="V165" s="33">
        <f t="shared" si="26"/>
        <v>269.748</v>
      </c>
      <c r="W165" s="33">
        <f t="shared" si="25"/>
        <v>144.84538076</v>
      </c>
      <c r="X165" s="33">
        <f t="shared" si="27"/>
        <v>0</v>
      </c>
    </row>
    <row r="166" spans="1:24" ht="12.75" hidden="1">
      <c r="A166" s="40">
        <f>(G166*(A$165-H166))</f>
        <v>27.460254529290008</v>
      </c>
      <c r="B166" s="38">
        <v>1987</v>
      </c>
      <c r="C166" s="38">
        <v>1</v>
      </c>
      <c r="D166" s="40">
        <f>(91-C166)/90*100</f>
        <v>100</v>
      </c>
      <c r="E166" s="38">
        <v>0.5</v>
      </c>
      <c r="F166" s="41">
        <f>(E166*25.4)</f>
        <v>12.7</v>
      </c>
      <c r="G166" s="41">
        <f>IF(F166&lt;94,0.16889*F166-0.6492,0.73337*F166-52.97971)</f>
        <v>1.4957030000000002</v>
      </c>
      <c r="H166" s="41">
        <f>IF(F166&lt;94,214-2.2449*F166-0.6492,0)</f>
        <v>184.84056999999999</v>
      </c>
      <c r="I166" s="43">
        <f>(O166*(I$165-P166))</f>
        <v>3.798156632054916</v>
      </c>
      <c r="J166" s="13">
        <v>2003</v>
      </c>
      <c r="K166" s="13">
        <v>1</v>
      </c>
      <c r="L166" s="43">
        <f>(91-K166)/90*100</f>
        <v>100</v>
      </c>
      <c r="M166" s="13">
        <v>0.29</v>
      </c>
      <c r="N166" s="44">
        <f>(M166*25.4)</f>
        <v>7.365999999999999</v>
      </c>
      <c r="O166" s="44">
        <f>IF(N166&lt;94,0.16889*N166-0.6492,0.73337*N166-52.97971)</f>
        <v>0.59484374</v>
      </c>
      <c r="P166" s="44">
        <f>IF(N166&lt;94,214-2.2449*N166-0.6492,0)</f>
        <v>196.8148666</v>
      </c>
      <c r="Q166" s="32">
        <f t="shared" si="23"/>
        <v>33747.627191935986</v>
      </c>
      <c r="R166" s="30">
        <v>1915</v>
      </c>
      <c r="S166" s="30">
        <v>108</v>
      </c>
      <c r="T166" s="32">
        <f t="shared" si="24"/>
        <v>0.9259259259259258</v>
      </c>
      <c r="U166" s="30">
        <v>11.76</v>
      </c>
      <c r="V166" s="33">
        <f t="shared" si="26"/>
        <v>298.70399999999995</v>
      </c>
      <c r="W166" s="33">
        <f t="shared" si="25"/>
        <v>166.08084247999994</v>
      </c>
      <c r="X166" s="33">
        <f t="shared" si="27"/>
        <v>0</v>
      </c>
    </row>
    <row r="167" spans="1:32" ht="12.75" hidden="1">
      <c r="A167" s="40">
        <f>(G167*(A$165-H167))</f>
        <v>89.58398162716158</v>
      </c>
      <c r="B167" s="38">
        <v>1940</v>
      </c>
      <c r="C167" s="38">
        <v>2</v>
      </c>
      <c r="D167" s="40">
        <f aca="true" t="shared" si="28" ref="D167:D230">(91-C167)/90*100</f>
        <v>98.88888888888889</v>
      </c>
      <c r="E167" s="38">
        <v>0.77</v>
      </c>
      <c r="F167" s="41">
        <f aca="true" t="shared" si="29" ref="F167:F230">(E167*25.4)</f>
        <v>19.558</v>
      </c>
      <c r="G167" s="41">
        <f aca="true" t="shared" si="30" ref="G167:G230">IF(F167&lt;94,0.16889*F167-0.6492,0.73337*F167-52.97971)</f>
        <v>2.6539506200000003</v>
      </c>
      <c r="H167" s="41">
        <f aca="true" t="shared" si="31" ref="H167:H230">IF(F167&lt;94,214-2.2449*F167-0.6492,0)</f>
        <v>169.4450458</v>
      </c>
      <c r="I167" s="43">
        <f>(O167*(I$165-P167))</f>
        <v>5.857580089933828</v>
      </c>
      <c r="J167" s="13">
        <v>1960</v>
      </c>
      <c r="K167" s="13">
        <v>2</v>
      </c>
      <c r="L167" s="43">
        <f aca="true" t="shared" si="32" ref="L167:L230">(91-K167)/90*100</f>
        <v>98.88888888888889</v>
      </c>
      <c r="M167" s="13">
        <v>0.32</v>
      </c>
      <c r="N167" s="44">
        <f aca="true" t="shared" si="33" ref="N167:N230">(M167*25.4)</f>
        <v>8.128</v>
      </c>
      <c r="O167" s="44">
        <f aca="true" t="shared" si="34" ref="O167:O230">IF(N167&lt;94,0.16889*N167-0.6492,0.73337*N167-52.97971)</f>
        <v>0.7235379200000001</v>
      </c>
      <c r="P167" s="44">
        <f>IF(N167&lt;94,214-2.2449*N167-0.6492,0)</f>
        <v>195.10425279999998</v>
      </c>
      <c r="Q167" s="23"/>
      <c r="R167" s="23"/>
      <c r="S167" s="23"/>
      <c r="T167" s="23"/>
      <c r="U167" s="23"/>
      <c r="V167" s="23"/>
      <c r="W167" s="23"/>
      <c r="X167" s="23" t="s">
        <v>31</v>
      </c>
      <c r="Y167" s="34"/>
      <c r="Z167" s="34"/>
      <c r="AA167" s="34"/>
      <c r="AB167" s="34"/>
      <c r="AC167" s="34"/>
      <c r="AD167" s="34"/>
      <c r="AE167" s="34"/>
      <c r="AF167" s="34" t="s">
        <v>31</v>
      </c>
    </row>
    <row r="168" spans="1:32" ht="12.75" hidden="1">
      <c r="A168" s="40">
        <f>(G168*(A$165-H168))</f>
        <v>95.60445811626535</v>
      </c>
      <c r="B168" s="38">
        <v>1967</v>
      </c>
      <c r="C168" s="38">
        <v>3</v>
      </c>
      <c r="D168" s="40">
        <f t="shared" si="28"/>
        <v>97.77777777777777</v>
      </c>
      <c r="E168" s="38">
        <v>0.79</v>
      </c>
      <c r="F168" s="41">
        <f t="shared" si="29"/>
        <v>20.066</v>
      </c>
      <c r="G168" s="41">
        <f t="shared" si="30"/>
        <v>2.73974674</v>
      </c>
      <c r="H168" s="41">
        <f t="shared" si="31"/>
        <v>168.30463659999998</v>
      </c>
      <c r="I168" s="43">
        <f aca="true" t="shared" si="35" ref="I168:I231">(O168*(I$165-P168))</f>
        <v>36.273974610564906</v>
      </c>
      <c r="J168" s="13">
        <v>1987</v>
      </c>
      <c r="K168" s="13">
        <v>3</v>
      </c>
      <c r="L168" s="43">
        <f t="shared" si="32"/>
        <v>97.77777777777777</v>
      </c>
      <c r="M168" s="13">
        <v>0.55</v>
      </c>
      <c r="N168" s="44">
        <f t="shared" si="33"/>
        <v>13.97</v>
      </c>
      <c r="O168" s="44">
        <f t="shared" si="34"/>
        <v>1.7101933000000002</v>
      </c>
      <c r="P168" s="44">
        <f aca="true" t="shared" si="36" ref="P168:P231">IF(N168&lt;94,214-2.2449*N168-0.6492,0)</f>
        <v>181.989547</v>
      </c>
      <c r="Q168" s="24" t="s">
        <v>36</v>
      </c>
      <c r="R168" s="23"/>
      <c r="S168" s="23"/>
      <c r="T168" s="23"/>
      <c r="U168" s="23"/>
      <c r="V168" s="23"/>
      <c r="W168" s="23"/>
      <c r="X168" s="23" t="s">
        <v>32</v>
      </c>
      <c r="Y168" s="35" t="s">
        <v>43</v>
      </c>
      <c r="Z168" s="34"/>
      <c r="AA168" s="34"/>
      <c r="AB168" s="34"/>
      <c r="AC168" s="34"/>
      <c r="AD168" s="34"/>
      <c r="AE168" s="34"/>
      <c r="AF168" s="34" t="s">
        <v>32</v>
      </c>
    </row>
    <row r="169" spans="1:32" ht="12.75" hidden="1">
      <c r="A169" s="40">
        <f>(G169*(A$165-H169))</f>
        <v>95.60445811626535</v>
      </c>
      <c r="B169" s="38">
        <v>1984</v>
      </c>
      <c r="C169" s="38">
        <v>4</v>
      </c>
      <c r="D169" s="40">
        <f t="shared" si="28"/>
        <v>96.66666666666667</v>
      </c>
      <c r="E169" s="38">
        <v>0.79</v>
      </c>
      <c r="F169" s="41">
        <f t="shared" si="29"/>
        <v>20.066</v>
      </c>
      <c r="G169" s="41">
        <f t="shared" si="30"/>
        <v>2.73974674</v>
      </c>
      <c r="H169" s="41">
        <f t="shared" si="31"/>
        <v>168.30463659999998</v>
      </c>
      <c r="I169" s="43">
        <f t="shared" si="35"/>
        <v>64.91344386935944</v>
      </c>
      <c r="J169" s="13">
        <v>2001</v>
      </c>
      <c r="K169" s="13">
        <v>4</v>
      </c>
      <c r="L169" s="43">
        <f t="shared" si="32"/>
        <v>96.66666666666667</v>
      </c>
      <c r="M169" s="13">
        <v>0.68</v>
      </c>
      <c r="N169" s="44">
        <f t="shared" si="33"/>
        <v>17.272000000000002</v>
      </c>
      <c r="O169" s="44">
        <f t="shared" si="34"/>
        <v>2.2678680800000004</v>
      </c>
      <c r="P169" s="44">
        <f t="shared" si="36"/>
        <v>174.5768872</v>
      </c>
      <c r="Q169" s="23"/>
      <c r="R169" s="23"/>
      <c r="S169" s="23"/>
      <c r="T169" s="23"/>
      <c r="U169" s="23"/>
      <c r="V169" s="23"/>
      <c r="W169" s="23"/>
      <c r="X169" s="23">
        <f>(E15*56*1.12)</f>
        <v>3136.0000000000005</v>
      </c>
      <c r="Y169" s="34"/>
      <c r="Z169" s="34"/>
      <c r="AA169" s="34"/>
      <c r="AB169" s="34"/>
      <c r="AC169" s="34"/>
      <c r="AD169" s="34"/>
      <c r="AE169" s="34"/>
      <c r="AF169" s="34">
        <f>(E15*56*1.12)</f>
        <v>3136.0000000000005</v>
      </c>
    </row>
    <row r="170" spans="1:32" ht="12.75" hidden="1">
      <c r="A170" s="40">
        <f aca="true" t="shared" si="37" ref="A170:A233">(G170*(A$165-H170))</f>
        <v>121.6432177641262</v>
      </c>
      <c r="B170" s="38">
        <v>1971</v>
      </c>
      <c r="C170" s="38">
        <v>5</v>
      </c>
      <c r="D170" s="40">
        <f t="shared" si="28"/>
        <v>95.55555555555556</v>
      </c>
      <c r="E170" s="38">
        <v>0.87</v>
      </c>
      <c r="F170" s="41">
        <f t="shared" si="29"/>
        <v>22.098</v>
      </c>
      <c r="G170" s="41">
        <f t="shared" si="30"/>
        <v>3.0829312200000003</v>
      </c>
      <c r="H170" s="41">
        <f t="shared" si="31"/>
        <v>163.7429998</v>
      </c>
      <c r="I170" s="43">
        <f t="shared" si="35"/>
        <v>80.92017696065221</v>
      </c>
      <c r="J170" s="13">
        <v>1926</v>
      </c>
      <c r="K170" s="13">
        <v>5</v>
      </c>
      <c r="L170" s="43">
        <f t="shared" si="32"/>
        <v>95.55555555555556</v>
      </c>
      <c r="M170" s="13">
        <v>0.74</v>
      </c>
      <c r="N170" s="44">
        <f t="shared" si="33"/>
        <v>18.796</v>
      </c>
      <c r="O170" s="44">
        <f t="shared" si="34"/>
        <v>2.52525644</v>
      </c>
      <c r="P170" s="44">
        <f t="shared" si="36"/>
        <v>171.15565959999998</v>
      </c>
      <c r="Q170" s="23"/>
      <c r="R170" s="23"/>
      <c r="S170" s="23"/>
      <c r="T170" s="23"/>
      <c r="U170" s="23"/>
      <c r="V170" s="23"/>
      <c r="W170" s="23"/>
      <c r="X170" s="23"/>
      <c r="Y170" s="34"/>
      <c r="Z170" s="34"/>
      <c r="AA170" s="34"/>
      <c r="AB170" s="34"/>
      <c r="AC170" s="34"/>
      <c r="AD170" s="34"/>
      <c r="AE170" s="34"/>
      <c r="AF170" s="34"/>
    </row>
    <row r="171" spans="1:32" ht="12.75" hidden="1">
      <c r="A171" s="40">
        <f t="shared" si="37"/>
        <v>128.642121098953</v>
      </c>
      <c r="B171" s="38">
        <v>1960</v>
      </c>
      <c r="C171" s="38">
        <v>6</v>
      </c>
      <c r="D171" s="40">
        <f t="shared" si="28"/>
        <v>94.44444444444444</v>
      </c>
      <c r="E171" s="38">
        <v>0.89</v>
      </c>
      <c r="F171" s="41">
        <f t="shared" si="29"/>
        <v>22.605999999999998</v>
      </c>
      <c r="G171" s="41">
        <f t="shared" si="30"/>
        <v>3.16872734</v>
      </c>
      <c r="H171" s="41">
        <f t="shared" si="31"/>
        <v>162.60259059999998</v>
      </c>
      <c r="I171" s="43">
        <f t="shared" si="35"/>
        <v>86.64712539603892</v>
      </c>
      <c r="J171" s="13">
        <v>1964</v>
      </c>
      <c r="K171" s="13">
        <v>6</v>
      </c>
      <c r="L171" s="43">
        <f t="shared" si="32"/>
        <v>94.44444444444444</v>
      </c>
      <c r="M171" s="13">
        <v>0.76</v>
      </c>
      <c r="N171" s="44">
        <f t="shared" si="33"/>
        <v>19.304</v>
      </c>
      <c r="O171" s="44">
        <f t="shared" si="34"/>
        <v>2.61105256</v>
      </c>
      <c r="P171" s="44">
        <f t="shared" si="36"/>
        <v>170.0152504</v>
      </c>
      <c r="Q171" s="23"/>
      <c r="R171" s="23"/>
      <c r="S171" s="23"/>
      <c r="T171" s="23"/>
      <c r="U171" s="23"/>
      <c r="V171" s="23"/>
      <c r="W171" s="23" t="s">
        <v>0</v>
      </c>
      <c r="X171" s="23" t="s">
        <v>0</v>
      </c>
      <c r="Y171" s="34"/>
      <c r="Z171" s="34"/>
      <c r="AA171" s="34"/>
      <c r="AB171" s="34"/>
      <c r="AC171" s="34"/>
      <c r="AD171" s="34"/>
      <c r="AE171" s="34" t="s">
        <v>0</v>
      </c>
      <c r="AF171" s="34" t="s">
        <v>0</v>
      </c>
    </row>
    <row r="172" spans="1:32" ht="12.75" hidden="1">
      <c r="A172" s="40">
        <f t="shared" si="37"/>
        <v>162.55879254883786</v>
      </c>
      <c r="B172" s="38">
        <v>1964</v>
      </c>
      <c r="C172" s="38">
        <v>7</v>
      </c>
      <c r="D172" s="40">
        <f t="shared" si="28"/>
        <v>93.33333333333333</v>
      </c>
      <c r="E172" s="38">
        <v>0.98</v>
      </c>
      <c r="F172" s="41">
        <f t="shared" si="29"/>
        <v>24.892</v>
      </c>
      <c r="G172" s="41">
        <f t="shared" si="30"/>
        <v>3.55480988</v>
      </c>
      <c r="H172" s="41">
        <f t="shared" si="31"/>
        <v>157.4707492</v>
      </c>
      <c r="I172" s="43">
        <f t="shared" si="35"/>
        <v>92.56975920057039</v>
      </c>
      <c r="J172" s="13">
        <v>1961</v>
      </c>
      <c r="K172" s="13">
        <v>7</v>
      </c>
      <c r="L172" s="43">
        <f t="shared" si="32"/>
        <v>93.33333333333333</v>
      </c>
      <c r="M172" s="13">
        <v>0.78</v>
      </c>
      <c r="N172" s="44">
        <f t="shared" si="33"/>
        <v>19.812</v>
      </c>
      <c r="O172" s="44">
        <f t="shared" si="34"/>
        <v>2.6968486800000004</v>
      </c>
      <c r="P172" s="44">
        <f t="shared" si="36"/>
        <v>168.8748412</v>
      </c>
      <c r="Q172" s="24">
        <f>(E14*25.4)</f>
        <v>203.2</v>
      </c>
      <c r="R172" s="23" t="s">
        <v>1</v>
      </c>
      <c r="S172" s="23" t="s">
        <v>2</v>
      </c>
      <c r="T172" s="23" t="s">
        <v>3</v>
      </c>
      <c r="U172" s="23" t="s">
        <v>4</v>
      </c>
      <c r="V172" s="23" t="s">
        <v>5</v>
      </c>
      <c r="W172" s="23" t="s">
        <v>6</v>
      </c>
      <c r="X172" s="23" t="s">
        <v>7</v>
      </c>
      <c r="Y172" s="35">
        <f>(E14*25.4)</f>
        <v>203.2</v>
      </c>
      <c r="Z172" s="34" t="s">
        <v>1</v>
      </c>
      <c r="AA172" s="34" t="s">
        <v>2</v>
      </c>
      <c r="AB172" s="34" t="s">
        <v>3</v>
      </c>
      <c r="AC172" s="34" t="s">
        <v>4</v>
      </c>
      <c r="AD172" s="34" t="s">
        <v>5</v>
      </c>
      <c r="AE172" s="34" t="s">
        <v>6</v>
      </c>
      <c r="AF172" s="34" t="s">
        <v>7</v>
      </c>
    </row>
    <row r="173" spans="1:32" ht="12.75" hidden="1">
      <c r="A173" s="40">
        <f t="shared" si="37"/>
        <v>247.17373154671122</v>
      </c>
      <c r="B173" s="38">
        <v>1943</v>
      </c>
      <c r="C173" s="38">
        <v>8</v>
      </c>
      <c r="D173" s="40">
        <f t="shared" si="28"/>
        <v>92.22222222222223</v>
      </c>
      <c r="E173" s="38">
        <v>1.17</v>
      </c>
      <c r="F173" s="41">
        <f t="shared" si="29"/>
        <v>29.717999999999996</v>
      </c>
      <c r="G173" s="41">
        <f t="shared" si="30"/>
        <v>4.36987302</v>
      </c>
      <c r="H173" s="41">
        <f t="shared" si="31"/>
        <v>146.63686180000002</v>
      </c>
      <c r="I173" s="43">
        <f t="shared" si="35"/>
        <v>101.82061997451366</v>
      </c>
      <c r="J173" s="13">
        <v>2002</v>
      </c>
      <c r="K173" s="13">
        <v>8</v>
      </c>
      <c r="L173" s="43">
        <f t="shared" si="32"/>
        <v>92.22222222222223</v>
      </c>
      <c r="M173" s="13">
        <v>0.81</v>
      </c>
      <c r="N173" s="44">
        <f t="shared" si="33"/>
        <v>20.574</v>
      </c>
      <c r="O173" s="44">
        <f t="shared" si="34"/>
        <v>2.8255428600000005</v>
      </c>
      <c r="P173" s="44">
        <f t="shared" si="36"/>
        <v>167.1642274</v>
      </c>
      <c r="Q173" s="25">
        <f>(W173*(Q$172-X173))</f>
        <v>143.2269838760403</v>
      </c>
      <c r="R173" s="23">
        <v>1967</v>
      </c>
      <c r="S173" s="23">
        <v>1</v>
      </c>
      <c r="T173" s="25">
        <f>(60-S173)/59*100</f>
        <v>100</v>
      </c>
      <c r="U173" s="23">
        <v>0.93</v>
      </c>
      <c r="V173" s="26">
        <f>(U173*25.4)</f>
        <v>23.622</v>
      </c>
      <c r="W173" s="26">
        <f>IF(V173&lt;94,0.16889*V173-0.6492,0.73337*V173-52.97971)</f>
        <v>3.34031958</v>
      </c>
      <c r="X173" s="26">
        <f>IF(V173&lt;94,214-2.2449*V173-0.6492,0)</f>
        <v>160.3217722</v>
      </c>
      <c r="Y173" s="36">
        <f>(AE173*(Y$172-AF173))</f>
        <v>0.013880642532623277</v>
      </c>
      <c r="Z173" s="34">
        <v>1971</v>
      </c>
      <c r="AA173" s="34">
        <v>1</v>
      </c>
      <c r="AB173" s="36">
        <f>(100-AA173)/99*100</f>
        <v>100</v>
      </c>
      <c r="AC173" s="34">
        <v>0.18</v>
      </c>
      <c r="AD173" s="37">
        <f>(AC173*25.4)</f>
        <v>4.571999999999999</v>
      </c>
      <c r="AE173" s="37">
        <f>IF(AD173&lt;94,0.16889*AD173-0.6492,0.73337*AD173-52.97971)</f>
        <v>0.12296507999999995</v>
      </c>
      <c r="AF173" s="37">
        <f>IF(AD173&lt;94,214-2.2449*AD173-0.6492,0)</f>
        <v>203.0871172</v>
      </c>
    </row>
    <row r="174" spans="1:32" ht="12.75" hidden="1">
      <c r="A174" s="40">
        <f t="shared" si="37"/>
        <v>257.10791541870714</v>
      </c>
      <c r="B174" s="38">
        <v>1919</v>
      </c>
      <c r="C174" s="38">
        <v>9</v>
      </c>
      <c r="D174" s="40">
        <f t="shared" si="28"/>
        <v>91.11111111111111</v>
      </c>
      <c r="E174" s="38">
        <v>1.19</v>
      </c>
      <c r="F174" s="41">
        <f t="shared" si="29"/>
        <v>30.225999999999996</v>
      </c>
      <c r="G174" s="41">
        <f t="shared" si="30"/>
        <v>4.4556691399999995</v>
      </c>
      <c r="H174" s="41">
        <f t="shared" si="31"/>
        <v>145.4964526</v>
      </c>
      <c r="I174" s="43">
        <f t="shared" si="35"/>
        <v>118.21714811014208</v>
      </c>
      <c r="J174" s="13">
        <v>1971</v>
      </c>
      <c r="K174" s="13">
        <v>9</v>
      </c>
      <c r="L174" s="43">
        <f t="shared" si="32"/>
        <v>91.11111111111111</v>
      </c>
      <c r="M174" s="13">
        <v>0.86</v>
      </c>
      <c r="N174" s="44">
        <f t="shared" si="33"/>
        <v>21.843999999999998</v>
      </c>
      <c r="O174" s="44">
        <f t="shared" si="34"/>
        <v>3.0400331599999997</v>
      </c>
      <c r="P174" s="44">
        <f t="shared" si="36"/>
        <v>164.3132044</v>
      </c>
      <c r="Q174" s="25">
        <f aca="true" t="shared" si="38" ref="Q174:Q231">(W174*(Q$172-X174))</f>
        <v>196.03359622419393</v>
      </c>
      <c r="R174" s="23">
        <v>2002</v>
      </c>
      <c r="S174" s="23">
        <v>2</v>
      </c>
      <c r="T174" s="25">
        <f aca="true" t="shared" si="39" ref="T174:T231">(60-S174)/59*100</f>
        <v>98.30508474576271</v>
      </c>
      <c r="U174" s="23">
        <v>1.06</v>
      </c>
      <c r="V174" s="26">
        <f aca="true" t="shared" si="40" ref="V174:V231">(U174*25.4)</f>
        <v>26.924</v>
      </c>
      <c r="W174" s="26">
        <f aca="true" t="shared" si="41" ref="W174:W231">IF(V174&lt;94,0.16889*V174-0.6492,0.73337*V174-52.97971)</f>
        <v>3.8979943600000007</v>
      </c>
      <c r="X174" s="26">
        <f>IF(V174&lt;94,214-2.2449*V174-0.6492,0)</f>
        <v>152.9091124</v>
      </c>
      <c r="Y174" s="36">
        <f aca="true" t="shared" si="42" ref="Y174:Y237">(AE174*(Y$172-AF174))</f>
        <v>13.501915038201611</v>
      </c>
      <c r="Z174" s="34">
        <v>1934</v>
      </c>
      <c r="AA174" s="34">
        <v>2</v>
      </c>
      <c r="AB174" s="36">
        <f aca="true" t="shared" si="43" ref="AB174:AB237">(100-AA174)/99*100</f>
        <v>98.98989898989899</v>
      </c>
      <c r="AC174" s="34">
        <v>0.4</v>
      </c>
      <c r="AD174" s="37">
        <f aca="true" t="shared" si="44" ref="AD174:AD237">(AC174*25.4)</f>
        <v>10.16</v>
      </c>
      <c r="AE174" s="37">
        <f aca="true" t="shared" si="45" ref="AE174:AE237">IF(AD174&lt;94,0.16889*AD174-0.6492,0.73337*AD174-52.97971)</f>
        <v>1.0667224000000002</v>
      </c>
      <c r="AF174" s="37">
        <f aca="true" t="shared" si="46" ref="AF174:AF237">IF(AD174&lt;94,214-2.2449*AD174-0.6492,0)</f>
        <v>190.54261599999998</v>
      </c>
    </row>
    <row r="175" spans="1:32" ht="12.75" hidden="1">
      <c r="A175" s="40">
        <f t="shared" si="37"/>
        <v>298.8015045981366</v>
      </c>
      <c r="B175" s="38">
        <v>1974</v>
      </c>
      <c r="C175" s="38">
        <v>10</v>
      </c>
      <c r="D175" s="40">
        <f t="shared" si="28"/>
        <v>90</v>
      </c>
      <c r="E175" s="38">
        <v>1.27</v>
      </c>
      <c r="F175" s="41">
        <f t="shared" si="29"/>
        <v>32.257999999999996</v>
      </c>
      <c r="G175" s="41">
        <f t="shared" si="30"/>
        <v>4.798853619999999</v>
      </c>
      <c r="H175" s="41">
        <f t="shared" si="31"/>
        <v>140.93481580000002</v>
      </c>
      <c r="I175" s="43">
        <f t="shared" si="35"/>
        <v>139.5073861683392</v>
      </c>
      <c r="J175" s="13">
        <v>1975</v>
      </c>
      <c r="K175" s="13">
        <v>10</v>
      </c>
      <c r="L175" s="43">
        <f t="shared" si="32"/>
        <v>90</v>
      </c>
      <c r="M175" s="13">
        <v>0.92</v>
      </c>
      <c r="N175" s="44">
        <f t="shared" si="33"/>
        <v>23.368</v>
      </c>
      <c r="O175" s="44">
        <f t="shared" si="34"/>
        <v>3.29742152</v>
      </c>
      <c r="P175" s="44">
        <f t="shared" si="36"/>
        <v>160.8919768</v>
      </c>
      <c r="Q175" s="25">
        <f t="shared" si="38"/>
        <v>200.43809272390115</v>
      </c>
      <c r="R175" s="23">
        <v>1955</v>
      </c>
      <c r="S175" s="23">
        <v>3</v>
      </c>
      <c r="T175" s="25">
        <f t="shared" si="39"/>
        <v>96.61016949152543</v>
      </c>
      <c r="U175" s="23">
        <v>1.07</v>
      </c>
      <c r="V175" s="26">
        <f t="shared" si="40"/>
        <v>27.178</v>
      </c>
      <c r="W175" s="26">
        <f t="shared" si="41"/>
        <v>3.9408924200000004</v>
      </c>
      <c r="X175" s="26">
        <f aca="true" t="shared" si="47" ref="X175:X231">IF(V175&lt;94,214-2.2449*V175-0.6492,0)</f>
        <v>152.3389078</v>
      </c>
      <c r="Y175" s="36">
        <f t="shared" si="42"/>
        <v>70.05333619731239</v>
      </c>
      <c r="Z175" s="34">
        <v>1929</v>
      </c>
      <c r="AA175" s="34">
        <v>3</v>
      </c>
      <c r="AB175" s="36">
        <f t="shared" si="43"/>
        <v>97.97979797979798</v>
      </c>
      <c r="AC175" s="34">
        <v>0.7</v>
      </c>
      <c r="AD175" s="37">
        <f t="shared" si="44"/>
        <v>17.779999999999998</v>
      </c>
      <c r="AE175" s="37">
        <f t="shared" si="45"/>
        <v>2.3536642</v>
      </c>
      <c r="AF175" s="37">
        <f t="shared" si="46"/>
        <v>173.436478</v>
      </c>
    </row>
    <row r="176" spans="1:32" ht="12.75" hidden="1">
      <c r="A176" s="40">
        <f t="shared" si="37"/>
        <v>298.8015045981366</v>
      </c>
      <c r="B176" s="38">
        <v>1994</v>
      </c>
      <c r="C176" s="38">
        <v>11</v>
      </c>
      <c r="D176" s="40">
        <f t="shared" si="28"/>
        <v>88.88888888888889</v>
      </c>
      <c r="E176" s="38">
        <v>1.27</v>
      </c>
      <c r="F176" s="41">
        <f t="shared" si="29"/>
        <v>32.257999999999996</v>
      </c>
      <c r="G176" s="41">
        <f t="shared" si="30"/>
        <v>4.798853619999999</v>
      </c>
      <c r="H176" s="41">
        <f t="shared" si="31"/>
        <v>140.93481580000002</v>
      </c>
      <c r="I176" s="43">
        <f t="shared" si="35"/>
        <v>158.594588129706</v>
      </c>
      <c r="J176" s="13">
        <v>1955</v>
      </c>
      <c r="K176" s="13">
        <v>11</v>
      </c>
      <c r="L176" s="43">
        <f t="shared" si="32"/>
        <v>88.88888888888889</v>
      </c>
      <c r="M176" s="13">
        <v>0.97</v>
      </c>
      <c r="N176" s="44">
        <f t="shared" si="33"/>
        <v>24.637999999999998</v>
      </c>
      <c r="O176" s="44">
        <f t="shared" si="34"/>
        <v>3.5119118200000004</v>
      </c>
      <c r="P176" s="44">
        <f t="shared" si="36"/>
        <v>158.0409538</v>
      </c>
      <c r="Q176" s="25">
        <f t="shared" si="38"/>
        <v>262.1483893681344</v>
      </c>
      <c r="R176" s="23">
        <v>1984</v>
      </c>
      <c r="S176" s="23">
        <v>4</v>
      </c>
      <c r="T176" s="25">
        <f t="shared" si="39"/>
        <v>94.91525423728814</v>
      </c>
      <c r="U176" s="23">
        <v>1.2</v>
      </c>
      <c r="V176" s="26">
        <f t="shared" si="40"/>
        <v>30.479999999999997</v>
      </c>
      <c r="W176" s="26">
        <f t="shared" si="41"/>
        <v>4.4985672</v>
      </c>
      <c r="X176" s="26">
        <f t="shared" si="47"/>
        <v>144.926248</v>
      </c>
      <c r="Y176" s="36">
        <f t="shared" si="42"/>
        <v>111.51177282903228</v>
      </c>
      <c r="Z176" s="34">
        <v>1984</v>
      </c>
      <c r="AA176" s="34">
        <v>4</v>
      </c>
      <c r="AB176" s="36">
        <f t="shared" si="43"/>
        <v>96.96969696969697</v>
      </c>
      <c r="AC176" s="34">
        <v>0.84</v>
      </c>
      <c r="AD176" s="37">
        <f t="shared" si="44"/>
        <v>21.336</v>
      </c>
      <c r="AE176" s="37">
        <f t="shared" si="45"/>
        <v>2.95423704</v>
      </c>
      <c r="AF176" s="37">
        <f t="shared" si="46"/>
        <v>165.45361359999998</v>
      </c>
    </row>
    <row r="177" spans="1:32" ht="12.75" hidden="1">
      <c r="A177" s="40">
        <f t="shared" si="37"/>
        <v>410.37210319568004</v>
      </c>
      <c r="B177" s="38">
        <v>1952</v>
      </c>
      <c r="C177" s="38">
        <v>12</v>
      </c>
      <c r="D177" s="40">
        <f t="shared" si="28"/>
        <v>87.77777777777777</v>
      </c>
      <c r="E177" s="38">
        <v>1.46</v>
      </c>
      <c r="F177" s="41">
        <f t="shared" si="29"/>
        <v>37.083999999999996</v>
      </c>
      <c r="G177" s="41">
        <f t="shared" si="30"/>
        <v>5.61391676</v>
      </c>
      <c r="H177" s="41">
        <f t="shared" si="31"/>
        <v>130.1009284</v>
      </c>
      <c r="I177" s="43">
        <f t="shared" si="35"/>
        <v>187.37136725163802</v>
      </c>
      <c r="J177" s="13">
        <v>1924</v>
      </c>
      <c r="K177" s="13">
        <v>12</v>
      </c>
      <c r="L177" s="43">
        <f t="shared" si="32"/>
        <v>87.77777777777777</v>
      </c>
      <c r="M177" s="13">
        <v>1.04</v>
      </c>
      <c r="N177" s="44">
        <f t="shared" si="33"/>
        <v>26.416</v>
      </c>
      <c r="O177" s="44">
        <f t="shared" si="34"/>
        <v>3.8121982400000003</v>
      </c>
      <c r="P177" s="44">
        <f t="shared" si="36"/>
        <v>154.0495216</v>
      </c>
      <c r="Q177" s="25">
        <f t="shared" si="38"/>
        <v>349.44927510988583</v>
      </c>
      <c r="R177" s="23">
        <v>1970</v>
      </c>
      <c r="S177" s="23">
        <v>5</v>
      </c>
      <c r="T177" s="25">
        <f t="shared" si="39"/>
        <v>93.22033898305084</v>
      </c>
      <c r="U177" s="23">
        <v>1.36</v>
      </c>
      <c r="V177" s="26">
        <f t="shared" si="40"/>
        <v>34.544000000000004</v>
      </c>
      <c r="W177" s="26">
        <f t="shared" si="41"/>
        <v>5.184936160000001</v>
      </c>
      <c r="X177" s="26">
        <f t="shared" si="47"/>
        <v>135.80297439999998</v>
      </c>
      <c r="Y177" s="36">
        <f t="shared" si="42"/>
        <v>237.43523304386014</v>
      </c>
      <c r="Z177" s="34">
        <v>1953</v>
      </c>
      <c r="AA177" s="34">
        <v>5</v>
      </c>
      <c r="AB177" s="36">
        <f t="shared" si="43"/>
        <v>95.95959595959596</v>
      </c>
      <c r="AC177" s="34">
        <v>1.15</v>
      </c>
      <c r="AD177" s="37">
        <f t="shared" si="44"/>
        <v>29.209999999999997</v>
      </c>
      <c r="AE177" s="37">
        <f t="shared" si="45"/>
        <v>4.2840769000000005</v>
      </c>
      <c r="AF177" s="37">
        <f t="shared" si="46"/>
        <v>147.77727099999998</v>
      </c>
    </row>
    <row r="178" spans="1:32" ht="12.75" hidden="1">
      <c r="A178" s="40">
        <f t="shared" si="37"/>
        <v>455.92890272176203</v>
      </c>
      <c r="B178" s="38">
        <v>1955</v>
      </c>
      <c r="C178" s="38">
        <v>13</v>
      </c>
      <c r="D178" s="40">
        <f t="shared" si="28"/>
        <v>86.66666666666667</v>
      </c>
      <c r="E178" s="38">
        <v>1.53</v>
      </c>
      <c r="F178" s="41">
        <f t="shared" si="29"/>
        <v>38.862</v>
      </c>
      <c r="G178" s="41">
        <f t="shared" si="30"/>
        <v>5.914203180000001</v>
      </c>
      <c r="H178" s="41">
        <f t="shared" si="31"/>
        <v>126.10949620000001</v>
      </c>
      <c r="I178" s="43">
        <f t="shared" si="35"/>
        <v>257.10791541870714</v>
      </c>
      <c r="J178" s="13">
        <v>1954</v>
      </c>
      <c r="K178" s="13">
        <v>13</v>
      </c>
      <c r="L178" s="43">
        <f t="shared" si="32"/>
        <v>86.66666666666667</v>
      </c>
      <c r="M178" s="13">
        <v>1.19</v>
      </c>
      <c r="N178" s="44">
        <f t="shared" si="33"/>
        <v>30.225999999999996</v>
      </c>
      <c r="O178" s="44">
        <f t="shared" si="34"/>
        <v>4.4556691399999995</v>
      </c>
      <c r="P178" s="44">
        <f t="shared" si="36"/>
        <v>145.4964526</v>
      </c>
      <c r="Q178" s="25">
        <f t="shared" si="38"/>
        <v>367.2124494416193</v>
      </c>
      <c r="R178" s="23">
        <v>1987</v>
      </c>
      <c r="S178" s="23">
        <v>6</v>
      </c>
      <c r="T178" s="25">
        <f t="shared" si="39"/>
        <v>91.52542372881356</v>
      </c>
      <c r="U178" s="23">
        <v>1.39</v>
      </c>
      <c r="V178" s="26">
        <f t="shared" si="40"/>
        <v>35.306</v>
      </c>
      <c r="W178" s="26">
        <f t="shared" si="41"/>
        <v>5.31363034</v>
      </c>
      <c r="X178" s="26">
        <f t="shared" si="47"/>
        <v>134.0923606</v>
      </c>
      <c r="Y178" s="36">
        <f t="shared" si="42"/>
        <v>288.08457924956247</v>
      </c>
      <c r="Z178" s="34">
        <v>1913</v>
      </c>
      <c r="AA178" s="34">
        <v>6</v>
      </c>
      <c r="AB178" s="36">
        <f t="shared" si="43"/>
        <v>94.94949494949495</v>
      </c>
      <c r="AC178" s="34">
        <v>1.25</v>
      </c>
      <c r="AD178" s="37">
        <f t="shared" si="44"/>
        <v>31.75</v>
      </c>
      <c r="AE178" s="37">
        <f t="shared" si="45"/>
        <v>4.7130575</v>
      </c>
      <c r="AF178" s="37">
        <f t="shared" si="46"/>
        <v>142.075225</v>
      </c>
    </row>
    <row r="179" spans="1:32" ht="12.75" hidden="1">
      <c r="A179" s="40">
        <f t="shared" si="37"/>
        <v>476.18706551008955</v>
      </c>
      <c r="B179" s="38">
        <v>1946</v>
      </c>
      <c r="C179" s="38">
        <v>14</v>
      </c>
      <c r="D179" s="40">
        <f t="shared" si="28"/>
        <v>85.55555555555556</v>
      </c>
      <c r="E179" s="38">
        <v>1.56</v>
      </c>
      <c r="F179" s="41">
        <f t="shared" si="29"/>
        <v>39.624</v>
      </c>
      <c r="G179" s="41">
        <f t="shared" si="30"/>
        <v>6.042897360000001</v>
      </c>
      <c r="H179" s="41">
        <f t="shared" si="31"/>
        <v>124.3988824</v>
      </c>
      <c r="I179" s="43">
        <f t="shared" si="35"/>
        <v>320.8224114027193</v>
      </c>
      <c r="J179" s="13">
        <v>1984</v>
      </c>
      <c r="K179" s="13">
        <v>14</v>
      </c>
      <c r="L179" s="43">
        <f t="shared" si="32"/>
        <v>85.55555555555556</v>
      </c>
      <c r="M179" s="13">
        <v>1.31</v>
      </c>
      <c r="N179" s="44">
        <f t="shared" si="33"/>
        <v>33.274</v>
      </c>
      <c r="O179" s="44">
        <f t="shared" si="34"/>
        <v>4.97044586</v>
      </c>
      <c r="P179" s="44">
        <f t="shared" si="36"/>
        <v>138.65399739999998</v>
      </c>
      <c r="Q179" s="25">
        <f t="shared" si="38"/>
        <v>410.37210319568004</v>
      </c>
      <c r="R179" s="23">
        <v>1961</v>
      </c>
      <c r="S179" s="23">
        <v>7</v>
      </c>
      <c r="T179" s="25">
        <f t="shared" si="39"/>
        <v>89.83050847457628</v>
      </c>
      <c r="U179" s="23">
        <v>1.46</v>
      </c>
      <c r="V179" s="26">
        <f t="shared" si="40"/>
        <v>37.083999999999996</v>
      </c>
      <c r="W179" s="26">
        <f t="shared" si="41"/>
        <v>5.61391676</v>
      </c>
      <c r="X179" s="26">
        <f t="shared" si="47"/>
        <v>130.1009284</v>
      </c>
      <c r="Y179" s="36">
        <f t="shared" si="42"/>
        <v>462.6327023089183</v>
      </c>
      <c r="Z179" s="34">
        <v>1960</v>
      </c>
      <c r="AA179" s="34">
        <v>7</v>
      </c>
      <c r="AB179" s="36">
        <f t="shared" si="43"/>
        <v>93.93939393939394</v>
      </c>
      <c r="AC179" s="34">
        <v>1.54</v>
      </c>
      <c r="AD179" s="37">
        <f t="shared" si="44"/>
        <v>39.116</v>
      </c>
      <c r="AE179" s="37">
        <f t="shared" si="45"/>
        <v>5.95710124</v>
      </c>
      <c r="AF179" s="37">
        <f t="shared" si="46"/>
        <v>125.53929160000001</v>
      </c>
    </row>
    <row r="180" spans="1:32" ht="12.75" hidden="1">
      <c r="A180" s="40">
        <f t="shared" si="37"/>
        <v>569.0602571906013</v>
      </c>
      <c r="B180" s="38">
        <v>1942</v>
      </c>
      <c r="C180" s="38">
        <v>15</v>
      </c>
      <c r="D180" s="40">
        <f t="shared" si="28"/>
        <v>84.44444444444444</v>
      </c>
      <c r="E180" s="38">
        <v>1.69</v>
      </c>
      <c r="F180" s="41">
        <f t="shared" si="29"/>
        <v>42.925999999999995</v>
      </c>
      <c r="G180" s="41">
        <f t="shared" si="30"/>
        <v>6.600572139999999</v>
      </c>
      <c r="H180" s="41">
        <f t="shared" si="31"/>
        <v>116.98622260000002</v>
      </c>
      <c r="I180" s="43">
        <f t="shared" si="35"/>
        <v>404.0596743468128</v>
      </c>
      <c r="J180" s="13">
        <v>1976</v>
      </c>
      <c r="K180" s="13">
        <v>15</v>
      </c>
      <c r="L180" s="43">
        <f t="shared" si="32"/>
        <v>84.44444444444444</v>
      </c>
      <c r="M180" s="13">
        <v>1.45</v>
      </c>
      <c r="N180" s="44">
        <f t="shared" si="33"/>
        <v>36.83</v>
      </c>
      <c r="O180" s="44">
        <f t="shared" si="34"/>
        <v>5.5710187</v>
      </c>
      <c r="P180" s="44">
        <f t="shared" si="36"/>
        <v>130.671133</v>
      </c>
      <c r="Q180" s="25">
        <f t="shared" si="38"/>
        <v>455.92890272176203</v>
      </c>
      <c r="R180" s="23">
        <v>1991</v>
      </c>
      <c r="S180" s="23">
        <v>8</v>
      </c>
      <c r="T180" s="25">
        <f t="shared" si="39"/>
        <v>88.13559322033898</v>
      </c>
      <c r="U180" s="23">
        <v>1.53</v>
      </c>
      <c r="V180" s="26">
        <f t="shared" si="40"/>
        <v>38.862</v>
      </c>
      <c r="W180" s="26">
        <f t="shared" si="41"/>
        <v>5.914203180000001</v>
      </c>
      <c r="X180" s="26">
        <f t="shared" si="47"/>
        <v>126.10949620000001</v>
      </c>
      <c r="Y180" s="36">
        <f t="shared" si="42"/>
        <v>496.8855203789924</v>
      </c>
      <c r="Z180" s="34">
        <v>1987</v>
      </c>
      <c r="AA180" s="34">
        <v>8</v>
      </c>
      <c r="AB180" s="36">
        <f t="shared" si="43"/>
        <v>92.92929292929293</v>
      </c>
      <c r="AC180" s="34">
        <v>1.59</v>
      </c>
      <c r="AD180" s="37">
        <f t="shared" si="44"/>
        <v>40.386</v>
      </c>
      <c r="AE180" s="37">
        <f t="shared" si="45"/>
        <v>6.171591540000001</v>
      </c>
      <c r="AF180" s="37">
        <f t="shared" si="46"/>
        <v>122.6882686</v>
      </c>
    </row>
    <row r="181" spans="1:32" ht="12.75" hidden="1">
      <c r="A181" s="40">
        <f t="shared" si="37"/>
        <v>599.2999494992577</v>
      </c>
      <c r="B181" s="38">
        <v>1975</v>
      </c>
      <c r="C181" s="38">
        <v>16</v>
      </c>
      <c r="D181" s="40">
        <f t="shared" si="28"/>
        <v>83.33333333333334</v>
      </c>
      <c r="E181" s="38">
        <v>1.73</v>
      </c>
      <c r="F181" s="41">
        <f t="shared" si="29"/>
        <v>43.942</v>
      </c>
      <c r="G181" s="41">
        <f t="shared" si="30"/>
        <v>6.772164380000001</v>
      </c>
      <c r="H181" s="41">
        <f t="shared" si="31"/>
        <v>114.7054042</v>
      </c>
      <c r="I181" s="43">
        <f t="shared" si="35"/>
        <v>436.1110320140098</v>
      </c>
      <c r="J181" s="13">
        <v>1935</v>
      </c>
      <c r="K181" s="13">
        <v>16</v>
      </c>
      <c r="L181" s="43">
        <f t="shared" si="32"/>
        <v>83.33333333333334</v>
      </c>
      <c r="M181" s="13">
        <v>1.5</v>
      </c>
      <c r="N181" s="44">
        <f t="shared" si="33"/>
        <v>38.099999999999994</v>
      </c>
      <c r="O181" s="44">
        <f t="shared" si="34"/>
        <v>5.785508999999999</v>
      </c>
      <c r="P181" s="44">
        <f t="shared" si="36"/>
        <v>127.82011000000001</v>
      </c>
      <c r="Q181" s="25">
        <f t="shared" si="38"/>
        <v>503.88284801986555</v>
      </c>
      <c r="R181" s="23">
        <v>1995</v>
      </c>
      <c r="S181" s="23">
        <v>9</v>
      </c>
      <c r="T181" s="25">
        <f t="shared" si="39"/>
        <v>86.4406779661017</v>
      </c>
      <c r="U181" s="23">
        <v>1.6</v>
      </c>
      <c r="V181" s="26">
        <f t="shared" si="40"/>
        <v>40.64</v>
      </c>
      <c r="W181" s="26">
        <f t="shared" si="41"/>
        <v>6.2144896</v>
      </c>
      <c r="X181" s="26">
        <f t="shared" si="47"/>
        <v>122.118064</v>
      </c>
      <c r="Y181" s="36">
        <f t="shared" si="42"/>
        <v>503.88284801986555</v>
      </c>
      <c r="Z181" s="34">
        <v>1947</v>
      </c>
      <c r="AA181" s="34">
        <v>9</v>
      </c>
      <c r="AB181" s="36">
        <f t="shared" si="43"/>
        <v>91.91919191919192</v>
      </c>
      <c r="AC181" s="34">
        <v>1.6</v>
      </c>
      <c r="AD181" s="37">
        <f t="shared" si="44"/>
        <v>40.64</v>
      </c>
      <c r="AE181" s="37">
        <f t="shared" si="45"/>
        <v>6.2144896</v>
      </c>
      <c r="AF181" s="37">
        <f t="shared" si="46"/>
        <v>122.118064</v>
      </c>
    </row>
    <row r="182" spans="1:32" ht="12.75" hidden="1">
      <c r="A182" s="40">
        <f t="shared" si="37"/>
        <v>614.7133237073022</v>
      </c>
      <c r="B182" s="38">
        <v>1986</v>
      </c>
      <c r="C182" s="38">
        <v>17</v>
      </c>
      <c r="D182" s="40">
        <f t="shared" si="28"/>
        <v>82.22222222222221</v>
      </c>
      <c r="E182" s="38">
        <v>1.75</v>
      </c>
      <c r="F182" s="41">
        <f t="shared" si="29"/>
        <v>44.449999999999996</v>
      </c>
      <c r="G182" s="41">
        <f t="shared" si="30"/>
        <v>6.857960499999999</v>
      </c>
      <c r="H182" s="41">
        <f t="shared" si="31"/>
        <v>113.56499500000002</v>
      </c>
      <c r="I182" s="43">
        <f t="shared" si="35"/>
        <v>462.6327023089183</v>
      </c>
      <c r="J182" s="13">
        <v>1949</v>
      </c>
      <c r="K182" s="13">
        <v>17</v>
      </c>
      <c r="L182" s="43">
        <f t="shared" si="32"/>
        <v>82.22222222222221</v>
      </c>
      <c r="M182" s="13">
        <v>1.54</v>
      </c>
      <c r="N182" s="44">
        <f t="shared" si="33"/>
        <v>39.116</v>
      </c>
      <c r="O182" s="44">
        <f t="shared" si="34"/>
        <v>5.95710124</v>
      </c>
      <c r="P182" s="44">
        <f t="shared" si="36"/>
        <v>125.53929160000001</v>
      </c>
      <c r="Q182" s="25">
        <f t="shared" si="38"/>
        <v>554.2339390899905</v>
      </c>
      <c r="R182" s="23">
        <v>1986</v>
      </c>
      <c r="S182" s="23">
        <v>10</v>
      </c>
      <c r="T182" s="25">
        <f t="shared" si="39"/>
        <v>84.7457627118644</v>
      </c>
      <c r="U182" s="23">
        <v>1.67</v>
      </c>
      <c r="V182" s="26">
        <f t="shared" si="40"/>
        <v>42.418</v>
      </c>
      <c r="W182" s="26">
        <f t="shared" si="41"/>
        <v>6.514776020000001</v>
      </c>
      <c r="X182" s="26">
        <f t="shared" si="47"/>
        <v>118.12663180000001</v>
      </c>
      <c r="Y182" s="36">
        <f t="shared" si="42"/>
        <v>503.88284801986555</v>
      </c>
      <c r="Z182" s="34">
        <v>1952</v>
      </c>
      <c r="AA182" s="34">
        <v>10</v>
      </c>
      <c r="AB182" s="36">
        <f t="shared" si="43"/>
        <v>90.9090909090909</v>
      </c>
      <c r="AC182" s="34">
        <v>1.6</v>
      </c>
      <c r="AD182" s="37">
        <f t="shared" si="44"/>
        <v>40.64</v>
      </c>
      <c r="AE182" s="37">
        <f t="shared" si="45"/>
        <v>6.2144896</v>
      </c>
      <c r="AF182" s="37">
        <f t="shared" si="46"/>
        <v>122.118064</v>
      </c>
    </row>
    <row r="183" spans="1:32" ht="12.75" hidden="1">
      <c r="A183" s="40">
        <f t="shared" si="37"/>
        <v>638.2002950865157</v>
      </c>
      <c r="B183" s="38">
        <v>1935</v>
      </c>
      <c r="C183" s="38">
        <v>18</v>
      </c>
      <c r="D183" s="40">
        <f t="shared" si="28"/>
        <v>81.11111111111111</v>
      </c>
      <c r="E183" s="38">
        <v>1.78</v>
      </c>
      <c r="F183" s="41">
        <f t="shared" si="29"/>
        <v>45.211999999999996</v>
      </c>
      <c r="G183" s="41">
        <f t="shared" si="30"/>
        <v>6.986654679999999</v>
      </c>
      <c r="H183" s="41">
        <f t="shared" si="31"/>
        <v>111.85438120000002</v>
      </c>
      <c r="I183" s="43">
        <f t="shared" si="35"/>
        <v>503.88284801986555</v>
      </c>
      <c r="J183" s="13">
        <v>1956</v>
      </c>
      <c r="K183" s="13">
        <v>18</v>
      </c>
      <c r="L183" s="43">
        <f t="shared" si="32"/>
        <v>81.11111111111111</v>
      </c>
      <c r="M183" s="13">
        <v>1.6</v>
      </c>
      <c r="N183" s="44">
        <f t="shared" si="33"/>
        <v>40.64</v>
      </c>
      <c r="O183" s="44">
        <f t="shared" si="34"/>
        <v>6.2144896</v>
      </c>
      <c r="P183" s="44">
        <f t="shared" si="36"/>
        <v>122.118064</v>
      </c>
      <c r="Q183" s="25">
        <f t="shared" si="38"/>
        <v>561.6226374691529</v>
      </c>
      <c r="R183" s="23">
        <v>1971</v>
      </c>
      <c r="S183" s="23">
        <v>11</v>
      </c>
      <c r="T183" s="25">
        <f t="shared" si="39"/>
        <v>83.05084745762711</v>
      </c>
      <c r="U183" s="23">
        <v>1.68</v>
      </c>
      <c r="V183" s="26">
        <f t="shared" si="40"/>
        <v>42.672</v>
      </c>
      <c r="W183" s="26">
        <f t="shared" si="41"/>
        <v>6.55767408</v>
      </c>
      <c r="X183" s="26">
        <f t="shared" si="47"/>
        <v>117.55642720000002</v>
      </c>
      <c r="Y183" s="36">
        <f t="shared" si="42"/>
        <v>576.5467982543364</v>
      </c>
      <c r="Z183" s="34">
        <v>1942</v>
      </c>
      <c r="AA183" s="34">
        <v>11</v>
      </c>
      <c r="AB183" s="36">
        <f t="shared" si="43"/>
        <v>89.8989898989899</v>
      </c>
      <c r="AC183" s="34">
        <v>1.7</v>
      </c>
      <c r="AD183" s="37">
        <f t="shared" si="44"/>
        <v>43.18</v>
      </c>
      <c r="AE183" s="37">
        <f t="shared" si="45"/>
        <v>6.643470200000001</v>
      </c>
      <c r="AF183" s="37">
        <f t="shared" si="46"/>
        <v>116.41601800000001</v>
      </c>
    </row>
    <row r="184" spans="1:32" ht="12.75" hidden="1">
      <c r="A184" s="40">
        <f t="shared" si="37"/>
        <v>654.1028827174223</v>
      </c>
      <c r="B184" s="38">
        <v>1931</v>
      </c>
      <c r="C184" s="38">
        <v>19</v>
      </c>
      <c r="D184" s="40">
        <f t="shared" si="28"/>
        <v>80</v>
      </c>
      <c r="E184" s="38">
        <v>1.8</v>
      </c>
      <c r="F184" s="41">
        <f t="shared" si="29"/>
        <v>45.72</v>
      </c>
      <c r="G184" s="41">
        <f t="shared" si="30"/>
        <v>7.0724508</v>
      </c>
      <c r="H184" s="41">
        <f t="shared" si="31"/>
        <v>110.71397200000001</v>
      </c>
      <c r="I184" s="43">
        <f t="shared" si="35"/>
        <v>532.3613720062198</v>
      </c>
      <c r="J184" s="13">
        <v>1963</v>
      </c>
      <c r="K184" s="13">
        <v>19</v>
      </c>
      <c r="L184" s="43">
        <f t="shared" si="32"/>
        <v>80</v>
      </c>
      <c r="M184" s="13">
        <v>1.64</v>
      </c>
      <c r="N184" s="44">
        <f t="shared" si="33"/>
        <v>41.65599999999999</v>
      </c>
      <c r="O184" s="44">
        <f t="shared" si="34"/>
        <v>6.386081839999999</v>
      </c>
      <c r="P184" s="44">
        <f t="shared" si="36"/>
        <v>119.83724560000003</v>
      </c>
      <c r="Q184" s="25">
        <f t="shared" si="38"/>
        <v>646.1271282308261</v>
      </c>
      <c r="R184" s="23">
        <v>1974</v>
      </c>
      <c r="S184" s="23">
        <v>12</v>
      </c>
      <c r="T184" s="25">
        <f t="shared" si="39"/>
        <v>81.35593220338984</v>
      </c>
      <c r="U184" s="23">
        <v>1.79</v>
      </c>
      <c r="V184" s="26">
        <f t="shared" si="40"/>
        <v>45.466</v>
      </c>
      <c r="W184" s="26">
        <f t="shared" si="41"/>
        <v>7.0295527400000015</v>
      </c>
      <c r="X184" s="26">
        <f t="shared" si="47"/>
        <v>111.28417660000001</v>
      </c>
      <c r="Y184" s="36">
        <f t="shared" si="42"/>
        <v>630.3223832844918</v>
      </c>
      <c r="Z184" s="34">
        <v>1983</v>
      </c>
      <c r="AA184" s="34">
        <v>12</v>
      </c>
      <c r="AB184" s="36">
        <f t="shared" si="43"/>
        <v>88.88888888888889</v>
      </c>
      <c r="AC184" s="34">
        <v>1.77</v>
      </c>
      <c r="AD184" s="37">
        <f t="shared" si="44"/>
        <v>44.958</v>
      </c>
      <c r="AE184" s="37">
        <f t="shared" si="45"/>
        <v>6.94375662</v>
      </c>
      <c r="AF184" s="37">
        <f t="shared" si="46"/>
        <v>112.42458580000002</v>
      </c>
    </row>
    <row r="185" spans="1:32" ht="12.75" hidden="1">
      <c r="A185" s="40">
        <f t="shared" si="37"/>
        <v>678.3236742309281</v>
      </c>
      <c r="B185" s="38">
        <v>1934</v>
      </c>
      <c r="C185" s="38">
        <v>20</v>
      </c>
      <c r="D185" s="40">
        <f t="shared" si="28"/>
        <v>78.88888888888889</v>
      </c>
      <c r="E185" s="38">
        <v>1.83</v>
      </c>
      <c r="F185" s="41">
        <f t="shared" si="29"/>
        <v>46.482</v>
      </c>
      <c r="G185" s="41">
        <f t="shared" si="30"/>
        <v>7.2011449800000005</v>
      </c>
      <c r="H185" s="41">
        <f t="shared" si="31"/>
        <v>109.00335820000001</v>
      </c>
      <c r="I185" s="43">
        <f t="shared" si="35"/>
        <v>546.894162053114</v>
      </c>
      <c r="J185" s="13">
        <v>1937</v>
      </c>
      <c r="K185" s="13">
        <v>20</v>
      </c>
      <c r="L185" s="43">
        <f t="shared" si="32"/>
        <v>78.88888888888889</v>
      </c>
      <c r="M185" s="13">
        <v>1.66</v>
      </c>
      <c r="N185" s="44">
        <f t="shared" si="33"/>
        <v>42.163999999999994</v>
      </c>
      <c r="O185" s="44">
        <f t="shared" si="34"/>
        <v>6.471877959999999</v>
      </c>
      <c r="P185" s="44">
        <f t="shared" si="36"/>
        <v>118.69683640000002</v>
      </c>
      <c r="Q185" s="25">
        <f t="shared" si="38"/>
        <v>832.8945570040452</v>
      </c>
      <c r="R185" s="23">
        <v>1960</v>
      </c>
      <c r="S185" s="23">
        <v>13</v>
      </c>
      <c r="T185" s="25">
        <f t="shared" si="39"/>
        <v>79.66101694915254</v>
      </c>
      <c r="U185" s="23">
        <v>2.01</v>
      </c>
      <c r="V185" s="26">
        <f t="shared" si="40"/>
        <v>51.053999999999995</v>
      </c>
      <c r="W185" s="26">
        <f t="shared" si="41"/>
        <v>7.973310059999999</v>
      </c>
      <c r="X185" s="26">
        <f t="shared" si="47"/>
        <v>98.73967540000002</v>
      </c>
      <c r="Y185" s="36">
        <f t="shared" si="42"/>
        <v>670.2011557174735</v>
      </c>
      <c r="Z185" s="34">
        <v>1995</v>
      </c>
      <c r="AA185" s="34">
        <v>13</v>
      </c>
      <c r="AB185" s="36">
        <f t="shared" si="43"/>
        <v>87.87878787878788</v>
      </c>
      <c r="AC185" s="34">
        <v>1.82</v>
      </c>
      <c r="AD185" s="37">
        <f t="shared" si="44"/>
        <v>46.228</v>
      </c>
      <c r="AE185" s="37">
        <f t="shared" si="45"/>
        <v>7.158246920000002</v>
      </c>
      <c r="AF185" s="37">
        <f t="shared" si="46"/>
        <v>109.5735628</v>
      </c>
    </row>
    <row r="186" spans="1:32" ht="12.75" hidden="1">
      <c r="A186" s="40">
        <f t="shared" si="37"/>
        <v>736.5511014091234</v>
      </c>
      <c r="B186" s="38">
        <v>1951</v>
      </c>
      <c r="C186" s="38">
        <v>21</v>
      </c>
      <c r="D186" s="40">
        <f t="shared" si="28"/>
        <v>77.77777777777779</v>
      </c>
      <c r="E186" s="38">
        <v>1.9</v>
      </c>
      <c r="F186" s="41">
        <f t="shared" si="29"/>
        <v>48.26</v>
      </c>
      <c r="G186" s="41">
        <f t="shared" si="30"/>
        <v>7.5014313999999995</v>
      </c>
      <c r="H186" s="41">
        <f t="shared" si="31"/>
        <v>105.01192600000002</v>
      </c>
      <c r="I186" s="43">
        <f t="shared" si="35"/>
        <v>622.4933928247541</v>
      </c>
      <c r="J186" s="13">
        <v>1919</v>
      </c>
      <c r="K186" s="13">
        <v>21</v>
      </c>
      <c r="L186" s="43">
        <f t="shared" si="32"/>
        <v>77.77777777777779</v>
      </c>
      <c r="M186" s="13">
        <v>1.76</v>
      </c>
      <c r="N186" s="44">
        <f t="shared" si="33"/>
        <v>44.704</v>
      </c>
      <c r="O186" s="44">
        <f t="shared" si="34"/>
        <v>6.900858560000001</v>
      </c>
      <c r="P186" s="44">
        <f t="shared" si="36"/>
        <v>112.99479040000001</v>
      </c>
      <c r="Q186" s="25">
        <f t="shared" si="38"/>
        <v>897.2860733102959</v>
      </c>
      <c r="R186" s="23">
        <v>2003</v>
      </c>
      <c r="S186" s="23">
        <v>14</v>
      </c>
      <c r="T186" s="25">
        <f t="shared" si="39"/>
        <v>77.96610169491525</v>
      </c>
      <c r="U186" s="23">
        <v>2.08</v>
      </c>
      <c r="V186" s="26">
        <f t="shared" si="40"/>
        <v>52.832</v>
      </c>
      <c r="W186" s="26">
        <f t="shared" si="41"/>
        <v>8.27359648</v>
      </c>
      <c r="X186" s="26">
        <f t="shared" si="47"/>
        <v>94.7482432</v>
      </c>
      <c r="Y186" s="36">
        <f t="shared" si="42"/>
        <v>711.3029617076083</v>
      </c>
      <c r="Z186" s="34">
        <v>1957</v>
      </c>
      <c r="AA186" s="34">
        <v>14</v>
      </c>
      <c r="AB186" s="36">
        <f t="shared" si="43"/>
        <v>86.86868686868688</v>
      </c>
      <c r="AC186" s="34">
        <v>1.87</v>
      </c>
      <c r="AD186" s="37">
        <f t="shared" si="44"/>
        <v>47.498</v>
      </c>
      <c r="AE186" s="37">
        <f t="shared" si="45"/>
        <v>7.372737219999999</v>
      </c>
      <c r="AF186" s="37">
        <f t="shared" si="46"/>
        <v>106.72253980000002</v>
      </c>
    </row>
    <row r="187" spans="1:32" ht="12.75" hidden="1">
      <c r="A187" s="40">
        <f t="shared" si="37"/>
        <v>797.1756743593402</v>
      </c>
      <c r="B187" s="38">
        <v>1976</v>
      </c>
      <c r="C187" s="38">
        <v>22</v>
      </c>
      <c r="D187" s="40">
        <f t="shared" si="28"/>
        <v>76.66666666666667</v>
      </c>
      <c r="E187" s="38">
        <v>1.97</v>
      </c>
      <c r="F187" s="41">
        <f t="shared" si="29"/>
        <v>50.038</v>
      </c>
      <c r="G187" s="41">
        <f t="shared" si="30"/>
        <v>7.80171782</v>
      </c>
      <c r="H187" s="41">
        <f t="shared" si="31"/>
        <v>101.02049380000003</v>
      </c>
      <c r="I187" s="43">
        <f t="shared" si="35"/>
        <v>678.3236742309281</v>
      </c>
      <c r="J187" s="13">
        <v>1988</v>
      </c>
      <c r="K187" s="13">
        <v>22</v>
      </c>
      <c r="L187" s="43">
        <f t="shared" si="32"/>
        <v>76.66666666666667</v>
      </c>
      <c r="M187" s="13">
        <v>1.83</v>
      </c>
      <c r="N187" s="44">
        <f t="shared" si="33"/>
        <v>46.482</v>
      </c>
      <c r="O187" s="44">
        <f t="shared" si="34"/>
        <v>7.2011449800000005</v>
      </c>
      <c r="P187" s="44">
        <f t="shared" si="36"/>
        <v>109.00335820000001</v>
      </c>
      <c r="Q187" s="25">
        <f t="shared" si="38"/>
        <v>1003.3159546778758</v>
      </c>
      <c r="R187" s="23">
        <v>1952</v>
      </c>
      <c r="S187" s="23">
        <v>15</v>
      </c>
      <c r="T187" s="25">
        <f t="shared" si="39"/>
        <v>76.27118644067797</v>
      </c>
      <c r="U187" s="23">
        <v>2.19</v>
      </c>
      <c r="V187" s="26">
        <f t="shared" si="40"/>
        <v>55.626</v>
      </c>
      <c r="W187" s="26">
        <f t="shared" si="41"/>
        <v>8.74547514</v>
      </c>
      <c r="X187" s="26">
        <f t="shared" si="47"/>
        <v>88.47599260000001</v>
      </c>
      <c r="Y187" s="36">
        <f t="shared" si="42"/>
        <v>736.5511014091234</v>
      </c>
      <c r="Z187" s="34">
        <v>1909</v>
      </c>
      <c r="AA187" s="34">
        <v>15</v>
      </c>
      <c r="AB187" s="36">
        <f t="shared" si="43"/>
        <v>85.85858585858585</v>
      </c>
      <c r="AC187" s="34">
        <v>1.9</v>
      </c>
      <c r="AD187" s="37">
        <f t="shared" si="44"/>
        <v>48.26</v>
      </c>
      <c r="AE187" s="37">
        <f t="shared" si="45"/>
        <v>7.5014313999999995</v>
      </c>
      <c r="AF187" s="37">
        <f t="shared" si="46"/>
        <v>105.01192600000002</v>
      </c>
    </row>
    <row r="188" spans="1:32" ht="12.75" hidden="1">
      <c r="A188" s="40">
        <f t="shared" si="37"/>
        <v>832.8945570040452</v>
      </c>
      <c r="B188" s="38">
        <v>1983</v>
      </c>
      <c r="C188" s="38">
        <v>23</v>
      </c>
      <c r="D188" s="40">
        <f t="shared" si="28"/>
        <v>75.55555555555556</v>
      </c>
      <c r="E188" s="38">
        <v>2.01</v>
      </c>
      <c r="F188" s="41">
        <f t="shared" si="29"/>
        <v>51.053999999999995</v>
      </c>
      <c r="G188" s="41">
        <f t="shared" si="30"/>
        <v>7.973310059999999</v>
      </c>
      <c r="H188" s="41">
        <f t="shared" si="31"/>
        <v>98.73967540000002</v>
      </c>
      <c r="I188" s="43">
        <f t="shared" si="35"/>
        <v>944.7476537976307</v>
      </c>
      <c r="J188" s="13">
        <v>1981</v>
      </c>
      <c r="K188" s="13">
        <v>23</v>
      </c>
      <c r="L188" s="43">
        <f t="shared" si="32"/>
        <v>75.55555555555556</v>
      </c>
      <c r="M188" s="13">
        <v>2.13</v>
      </c>
      <c r="N188" s="44">
        <f t="shared" si="33"/>
        <v>54.102</v>
      </c>
      <c r="O188" s="44">
        <f t="shared" si="34"/>
        <v>8.48808678</v>
      </c>
      <c r="P188" s="44">
        <f t="shared" si="36"/>
        <v>91.89722020000002</v>
      </c>
      <c r="Q188" s="25">
        <f t="shared" si="38"/>
        <v>1094.470596602558</v>
      </c>
      <c r="R188" s="23">
        <v>2006</v>
      </c>
      <c r="S188" s="23">
        <v>16</v>
      </c>
      <c r="T188" s="25">
        <f t="shared" si="39"/>
        <v>74.57627118644068</v>
      </c>
      <c r="U188" s="23">
        <v>2.28</v>
      </c>
      <c r="V188" s="26">
        <f t="shared" si="40"/>
        <v>57.91199999999999</v>
      </c>
      <c r="W188" s="26">
        <f t="shared" si="41"/>
        <v>9.131557679999998</v>
      </c>
      <c r="X188" s="26">
        <f t="shared" si="47"/>
        <v>83.34415120000004</v>
      </c>
      <c r="Y188" s="36">
        <f t="shared" si="42"/>
        <v>736.5511014091234</v>
      </c>
      <c r="Z188" s="34">
        <v>1940</v>
      </c>
      <c r="AA188" s="34">
        <v>16</v>
      </c>
      <c r="AB188" s="36">
        <f t="shared" si="43"/>
        <v>84.84848484848484</v>
      </c>
      <c r="AC188" s="34">
        <v>1.9</v>
      </c>
      <c r="AD188" s="37">
        <f t="shared" si="44"/>
        <v>48.26</v>
      </c>
      <c r="AE188" s="37">
        <f t="shared" si="45"/>
        <v>7.5014313999999995</v>
      </c>
      <c r="AF188" s="37">
        <f t="shared" si="46"/>
        <v>105.01192600000002</v>
      </c>
    </row>
    <row r="189" spans="1:32" ht="12.75" hidden="1">
      <c r="A189" s="40">
        <f t="shared" si="37"/>
        <v>841.946581020937</v>
      </c>
      <c r="B189" s="38">
        <v>1926</v>
      </c>
      <c r="C189" s="38">
        <v>24</v>
      </c>
      <c r="D189" s="40">
        <f t="shared" si="28"/>
        <v>74.44444444444444</v>
      </c>
      <c r="E189" s="38">
        <v>2.02</v>
      </c>
      <c r="F189" s="41">
        <f t="shared" si="29"/>
        <v>51.308</v>
      </c>
      <c r="G189" s="41">
        <f t="shared" si="30"/>
        <v>8.01620812</v>
      </c>
      <c r="H189" s="41">
        <f t="shared" si="31"/>
        <v>98.16947080000001</v>
      </c>
      <c r="I189" s="43">
        <f t="shared" si="35"/>
        <v>973.8116581974656</v>
      </c>
      <c r="J189" s="13">
        <v>1986</v>
      </c>
      <c r="K189" s="13">
        <v>24</v>
      </c>
      <c r="L189" s="43">
        <f t="shared" si="32"/>
        <v>74.44444444444444</v>
      </c>
      <c r="M189" s="13">
        <v>2.16</v>
      </c>
      <c r="N189" s="44">
        <f t="shared" si="33"/>
        <v>54.864</v>
      </c>
      <c r="O189" s="44">
        <f t="shared" si="34"/>
        <v>8.61678096</v>
      </c>
      <c r="P189" s="44">
        <f t="shared" si="36"/>
        <v>90.18660640000002</v>
      </c>
      <c r="Q189" s="25">
        <f t="shared" si="38"/>
        <v>1146.8243113185088</v>
      </c>
      <c r="R189" s="23">
        <v>2000</v>
      </c>
      <c r="S189" s="23">
        <v>17</v>
      </c>
      <c r="T189" s="25">
        <f t="shared" si="39"/>
        <v>72.88135593220339</v>
      </c>
      <c r="U189" s="23">
        <v>2.33</v>
      </c>
      <c r="V189" s="26">
        <f t="shared" si="40"/>
        <v>59.181999999999995</v>
      </c>
      <c r="W189" s="26">
        <f t="shared" si="41"/>
        <v>9.34604798</v>
      </c>
      <c r="X189" s="26">
        <f t="shared" si="47"/>
        <v>80.49312820000002</v>
      </c>
      <c r="Y189" s="36">
        <f t="shared" si="42"/>
        <v>860.1973930815785</v>
      </c>
      <c r="Z189" s="34">
        <v>1927</v>
      </c>
      <c r="AA189" s="34">
        <v>17</v>
      </c>
      <c r="AB189" s="36">
        <f t="shared" si="43"/>
        <v>83.83838383838383</v>
      </c>
      <c r="AC189" s="34">
        <v>2.04</v>
      </c>
      <c r="AD189" s="37">
        <f t="shared" si="44"/>
        <v>51.815999999999995</v>
      </c>
      <c r="AE189" s="37">
        <f t="shared" si="45"/>
        <v>8.10200424</v>
      </c>
      <c r="AF189" s="37">
        <f t="shared" si="46"/>
        <v>97.02906160000002</v>
      </c>
    </row>
    <row r="190" spans="1:32" ht="12.75" hidden="1">
      <c r="A190" s="40">
        <f t="shared" si="37"/>
        <v>1211.263173273092</v>
      </c>
      <c r="B190" s="38">
        <v>1978</v>
      </c>
      <c r="C190" s="38">
        <v>25</v>
      </c>
      <c r="D190" s="40">
        <f t="shared" si="28"/>
        <v>73.33333333333333</v>
      </c>
      <c r="E190" s="38">
        <v>2.39</v>
      </c>
      <c r="F190" s="41">
        <f t="shared" si="29"/>
        <v>60.706</v>
      </c>
      <c r="G190" s="41">
        <f t="shared" si="30"/>
        <v>9.60343634</v>
      </c>
      <c r="H190" s="41">
        <f t="shared" si="31"/>
        <v>77.0719006</v>
      </c>
      <c r="I190" s="43">
        <f t="shared" si="35"/>
        <v>1003.3159546778758</v>
      </c>
      <c r="J190" s="13">
        <v>1973</v>
      </c>
      <c r="K190" s="13">
        <v>25</v>
      </c>
      <c r="L190" s="43">
        <f t="shared" si="32"/>
        <v>73.33333333333333</v>
      </c>
      <c r="M190" s="13">
        <v>2.19</v>
      </c>
      <c r="N190" s="44">
        <f t="shared" si="33"/>
        <v>55.626</v>
      </c>
      <c r="O190" s="44">
        <f t="shared" si="34"/>
        <v>8.74547514</v>
      </c>
      <c r="P190" s="44">
        <f t="shared" si="36"/>
        <v>88.47599260000001</v>
      </c>
      <c r="Q190" s="25">
        <f t="shared" si="38"/>
        <v>1168.1082466008918</v>
      </c>
      <c r="R190" s="23">
        <v>1977</v>
      </c>
      <c r="S190" s="23">
        <v>18</v>
      </c>
      <c r="T190" s="25">
        <f t="shared" si="39"/>
        <v>71.1864406779661</v>
      </c>
      <c r="U190" s="23">
        <v>2.35</v>
      </c>
      <c r="V190" s="26">
        <f t="shared" si="40"/>
        <v>59.69</v>
      </c>
      <c r="W190" s="26">
        <f t="shared" si="41"/>
        <v>9.4318441</v>
      </c>
      <c r="X190" s="26">
        <f t="shared" si="47"/>
        <v>79.35271900000002</v>
      </c>
      <c r="Y190" s="36">
        <f t="shared" si="42"/>
        <v>973.8116581974656</v>
      </c>
      <c r="Z190" s="34">
        <v>1976</v>
      </c>
      <c r="AA190" s="34">
        <v>18</v>
      </c>
      <c r="AB190" s="36">
        <f t="shared" si="43"/>
        <v>82.82828282828282</v>
      </c>
      <c r="AC190" s="34">
        <v>2.16</v>
      </c>
      <c r="AD190" s="37">
        <f t="shared" si="44"/>
        <v>54.864</v>
      </c>
      <c r="AE190" s="37">
        <f t="shared" si="45"/>
        <v>8.61678096</v>
      </c>
      <c r="AF190" s="37">
        <f t="shared" si="46"/>
        <v>90.18660640000002</v>
      </c>
    </row>
    <row r="191" spans="1:32" ht="12.75" hidden="1">
      <c r="A191" s="40">
        <f t="shared" si="37"/>
        <v>1255.2008414218706</v>
      </c>
      <c r="B191" s="38">
        <v>1947</v>
      </c>
      <c r="C191" s="38">
        <v>26</v>
      </c>
      <c r="D191" s="40">
        <f t="shared" si="28"/>
        <v>72.22222222222221</v>
      </c>
      <c r="E191" s="38">
        <v>2.43</v>
      </c>
      <c r="F191" s="41">
        <f t="shared" si="29"/>
        <v>61.722</v>
      </c>
      <c r="G191" s="41">
        <f t="shared" si="30"/>
        <v>9.77502858</v>
      </c>
      <c r="H191" s="41">
        <f t="shared" si="31"/>
        <v>74.79108220000002</v>
      </c>
      <c r="I191" s="43">
        <f t="shared" si="35"/>
        <v>1033.2605432388616</v>
      </c>
      <c r="J191" s="13">
        <v>1982</v>
      </c>
      <c r="K191" s="13">
        <v>26</v>
      </c>
      <c r="L191" s="43">
        <f t="shared" si="32"/>
        <v>72.22222222222221</v>
      </c>
      <c r="M191" s="13">
        <v>2.22</v>
      </c>
      <c r="N191" s="44">
        <f t="shared" si="33"/>
        <v>56.388000000000005</v>
      </c>
      <c r="O191" s="44">
        <f t="shared" si="34"/>
        <v>8.874169320000002</v>
      </c>
      <c r="P191" s="44">
        <f t="shared" si="36"/>
        <v>86.76537880000001</v>
      </c>
      <c r="Q191" s="25">
        <f t="shared" si="38"/>
        <v>1178.8235962555127</v>
      </c>
      <c r="R191" s="23">
        <v>1963</v>
      </c>
      <c r="S191" s="23">
        <v>19</v>
      </c>
      <c r="T191" s="25">
        <f t="shared" si="39"/>
        <v>69.49152542372882</v>
      </c>
      <c r="U191" s="23">
        <v>2.36</v>
      </c>
      <c r="V191" s="26">
        <f t="shared" si="40"/>
        <v>59.943999999999996</v>
      </c>
      <c r="W191" s="26">
        <f t="shared" si="41"/>
        <v>9.47474216</v>
      </c>
      <c r="X191" s="26">
        <f t="shared" si="47"/>
        <v>78.78251440000001</v>
      </c>
      <c r="Y191" s="36">
        <f t="shared" si="42"/>
        <v>1013.2485628559184</v>
      </c>
      <c r="Z191" s="34">
        <v>1941</v>
      </c>
      <c r="AA191" s="34">
        <v>19</v>
      </c>
      <c r="AB191" s="36">
        <f t="shared" si="43"/>
        <v>81.81818181818183</v>
      </c>
      <c r="AC191" s="34">
        <v>2.2</v>
      </c>
      <c r="AD191" s="37">
        <f t="shared" si="44"/>
        <v>55.88</v>
      </c>
      <c r="AE191" s="37">
        <f t="shared" si="45"/>
        <v>8.7883732</v>
      </c>
      <c r="AF191" s="37">
        <f t="shared" si="46"/>
        <v>87.905788</v>
      </c>
    </row>
    <row r="192" spans="1:32" ht="12.75" hidden="1">
      <c r="A192" s="40">
        <f t="shared" si="37"/>
        <v>1288.6677666274586</v>
      </c>
      <c r="B192" s="38">
        <v>2001</v>
      </c>
      <c r="C192" s="38">
        <v>27</v>
      </c>
      <c r="D192" s="40">
        <f t="shared" si="28"/>
        <v>71.11111111111111</v>
      </c>
      <c r="E192" s="38">
        <v>2.46</v>
      </c>
      <c r="F192" s="41">
        <f t="shared" si="29"/>
        <v>62.483999999999995</v>
      </c>
      <c r="G192" s="41">
        <f t="shared" si="30"/>
        <v>9.903722759999999</v>
      </c>
      <c r="H192" s="41">
        <f t="shared" si="31"/>
        <v>73.08046840000002</v>
      </c>
      <c r="I192" s="43">
        <f t="shared" si="35"/>
        <v>1073.8715601121812</v>
      </c>
      <c r="J192" s="13">
        <v>2007</v>
      </c>
      <c r="K192" s="13">
        <v>27</v>
      </c>
      <c r="L192" s="43">
        <f t="shared" si="32"/>
        <v>71.11111111111111</v>
      </c>
      <c r="M192" s="13">
        <v>2.26</v>
      </c>
      <c r="N192" s="44">
        <f t="shared" si="33"/>
        <v>57.40399999999999</v>
      </c>
      <c r="O192" s="44">
        <f t="shared" si="34"/>
        <v>9.045761559999999</v>
      </c>
      <c r="P192" s="44">
        <f t="shared" si="36"/>
        <v>84.48456040000003</v>
      </c>
      <c r="Q192" s="25">
        <f t="shared" si="38"/>
        <v>1189.5878672524198</v>
      </c>
      <c r="R192" s="23">
        <v>1949</v>
      </c>
      <c r="S192" s="23">
        <v>20</v>
      </c>
      <c r="T192" s="25">
        <f t="shared" si="39"/>
        <v>67.79661016949152</v>
      </c>
      <c r="U192" s="23">
        <v>2.37</v>
      </c>
      <c r="V192" s="26">
        <f t="shared" si="40"/>
        <v>60.198</v>
      </c>
      <c r="W192" s="26">
        <f t="shared" si="41"/>
        <v>9.51764022</v>
      </c>
      <c r="X192" s="26">
        <f t="shared" si="47"/>
        <v>78.2123098</v>
      </c>
      <c r="Y192" s="36">
        <f t="shared" si="42"/>
        <v>1043.339915443762</v>
      </c>
      <c r="Z192" s="34">
        <v>1955</v>
      </c>
      <c r="AA192" s="34">
        <v>20</v>
      </c>
      <c r="AB192" s="36">
        <f t="shared" si="43"/>
        <v>80.8080808080808</v>
      </c>
      <c r="AC192" s="34">
        <v>2.23</v>
      </c>
      <c r="AD192" s="37">
        <f t="shared" si="44"/>
        <v>56.641999999999996</v>
      </c>
      <c r="AE192" s="37">
        <f t="shared" si="45"/>
        <v>8.917067379999999</v>
      </c>
      <c r="AF192" s="37">
        <f t="shared" si="46"/>
        <v>86.19517420000003</v>
      </c>
    </row>
    <row r="193" spans="1:32" ht="12.75" hidden="1">
      <c r="A193" s="40">
        <f t="shared" si="37"/>
        <v>1356.9224932803618</v>
      </c>
      <c r="B193" s="38">
        <v>2003</v>
      </c>
      <c r="C193" s="38">
        <v>28</v>
      </c>
      <c r="D193" s="40">
        <f t="shared" si="28"/>
        <v>70</v>
      </c>
      <c r="E193" s="38">
        <v>2.52</v>
      </c>
      <c r="F193" s="41">
        <f t="shared" si="29"/>
        <v>64.008</v>
      </c>
      <c r="G193" s="41">
        <f t="shared" si="30"/>
        <v>10.16111112</v>
      </c>
      <c r="H193" s="41">
        <f t="shared" si="31"/>
        <v>69.65924080000003</v>
      </c>
      <c r="I193" s="43">
        <f t="shared" si="35"/>
        <v>1094.470596602558</v>
      </c>
      <c r="J193" s="13">
        <v>1980</v>
      </c>
      <c r="K193" s="13">
        <v>28</v>
      </c>
      <c r="L193" s="43">
        <f t="shared" si="32"/>
        <v>70</v>
      </c>
      <c r="M193" s="13">
        <v>2.28</v>
      </c>
      <c r="N193" s="44">
        <f t="shared" si="33"/>
        <v>57.91199999999999</v>
      </c>
      <c r="O193" s="44">
        <f t="shared" si="34"/>
        <v>9.131557679999998</v>
      </c>
      <c r="P193" s="44">
        <f t="shared" si="36"/>
        <v>83.34415120000004</v>
      </c>
      <c r="Q193" s="25">
        <f t="shared" si="38"/>
        <v>1333.97523236025</v>
      </c>
      <c r="R193" s="23">
        <v>1978</v>
      </c>
      <c r="S193" s="23">
        <v>21</v>
      </c>
      <c r="T193" s="25">
        <f t="shared" si="39"/>
        <v>66.10169491525424</v>
      </c>
      <c r="U193" s="23">
        <v>2.5</v>
      </c>
      <c r="V193" s="26">
        <f t="shared" si="40"/>
        <v>63.5</v>
      </c>
      <c r="W193" s="26">
        <f t="shared" si="41"/>
        <v>10.075315</v>
      </c>
      <c r="X193" s="26">
        <f t="shared" si="47"/>
        <v>70.79965</v>
      </c>
      <c r="Y193" s="36">
        <f t="shared" si="42"/>
        <v>1053.4682089909493</v>
      </c>
      <c r="Z193" s="34">
        <v>1961</v>
      </c>
      <c r="AA193" s="34">
        <v>21</v>
      </c>
      <c r="AB193" s="36">
        <f t="shared" si="43"/>
        <v>79.7979797979798</v>
      </c>
      <c r="AC193" s="34">
        <v>2.24</v>
      </c>
      <c r="AD193" s="37">
        <f t="shared" si="44"/>
        <v>56.896</v>
      </c>
      <c r="AE193" s="37">
        <f t="shared" si="45"/>
        <v>8.959965440000001</v>
      </c>
      <c r="AF193" s="37">
        <f t="shared" si="46"/>
        <v>85.62496960000001</v>
      </c>
    </row>
    <row r="194" spans="1:32" ht="12.75" hidden="1">
      <c r="A194" s="40">
        <f t="shared" si="37"/>
        <v>1380.0654395696183</v>
      </c>
      <c r="B194" s="38">
        <v>2006</v>
      </c>
      <c r="C194" s="38">
        <v>29</v>
      </c>
      <c r="D194" s="40">
        <f t="shared" si="28"/>
        <v>68.88888888888889</v>
      </c>
      <c r="E194" s="38">
        <v>2.54</v>
      </c>
      <c r="F194" s="41">
        <f t="shared" si="29"/>
        <v>64.51599999999999</v>
      </c>
      <c r="G194" s="41">
        <f t="shared" si="30"/>
        <v>10.246907239999999</v>
      </c>
      <c r="H194" s="41">
        <f t="shared" si="31"/>
        <v>68.51883160000004</v>
      </c>
      <c r="I194" s="43">
        <f t="shared" si="35"/>
        <v>1104.843496861176</v>
      </c>
      <c r="J194" s="13">
        <v>1939</v>
      </c>
      <c r="K194" s="13">
        <v>29</v>
      </c>
      <c r="L194" s="43">
        <f t="shared" si="32"/>
        <v>68.88888888888889</v>
      </c>
      <c r="M194" s="13">
        <v>2.29</v>
      </c>
      <c r="N194" s="44">
        <f t="shared" si="33"/>
        <v>58.166</v>
      </c>
      <c r="O194" s="44">
        <f t="shared" si="34"/>
        <v>9.174455739999999</v>
      </c>
      <c r="P194" s="44">
        <f t="shared" si="36"/>
        <v>82.77394660000003</v>
      </c>
      <c r="Q194" s="25">
        <f t="shared" si="38"/>
        <v>1403.4040712280203</v>
      </c>
      <c r="R194" s="23">
        <v>1953</v>
      </c>
      <c r="S194" s="23">
        <v>22</v>
      </c>
      <c r="T194" s="25">
        <f t="shared" si="39"/>
        <v>64.40677966101694</v>
      </c>
      <c r="U194" s="23">
        <v>2.56</v>
      </c>
      <c r="V194" s="26">
        <f t="shared" si="40"/>
        <v>65.024</v>
      </c>
      <c r="W194" s="26">
        <f t="shared" si="41"/>
        <v>10.33270336</v>
      </c>
      <c r="X194" s="26">
        <f t="shared" si="47"/>
        <v>67.37842240000002</v>
      </c>
      <c r="Y194" s="36">
        <f t="shared" si="42"/>
        <v>1053.4682089909493</v>
      </c>
      <c r="Z194" s="34">
        <v>1970</v>
      </c>
      <c r="AA194" s="34">
        <v>22</v>
      </c>
      <c r="AB194" s="36">
        <f t="shared" si="43"/>
        <v>78.78787878787878</v>
      </c>
      <c r="AC194" s="34">
        <v>2.24</v>
      </c>
      <c r="AD194" s="37">
        <f t="shared" si="44"/>
        <v>56.896</v>
      </c>
      <c r="AE194" s="37">
        <f t="shared" si="45"/>
        <v>8.959965440000001</v>
      </c>
      <c r="AF194" s="37">
        <f t="shared" si="46"/>
        <v>85.62496960000001</v>
      </c>
    </row>
    <row r="195" spans="1:32" ht="12.75" hidden="1">
      <c r="A195" s="40">
        <f t="shared" si="37"/>
        <v>1498.7154515530726</v>
      </c>
      <c r="B195" s="38">
        <v>1988</v>
      </c>
      <c r="C195" s="38">
        <v>30</v>
      </c>
      <c r="D195" s="40">
        <f t="shared" si="28"/>
        <v>67.77777777777779</v>
      </c>
      <c r="E195" s="38">
        <v>2.64</v>
      </c>
      <c r="F195" s="41">
        <f t="shared" si="29"/>
        <v>67.056</v>
      </c>
      <c r="G195" s="41">
        <f t="shared" si="30"/>
        <v>10.67588784</v>
      </c>
      <c r="H195" s="41">
        <f t="shared" si="31"/>
        <v>62.81678560000001</v>
      </c>
      <c r="I195" s="43">
        <f t="shared" si="35"/>
        <v>1136.2557256907462</v>
      </c>
      <c r="J195" s="13">
        <v>1934</v>
      </c>
      <c r="K195" s="13">
        <v>30</v>
      </c>
      <c r="L195" s="43">
        <f t="shared" si="32"/>
        <v>67.77777777777779</v>
      </c>
      <c r="M195" s="13">
        <v>2.32</v>
      </c>
      <c r="N195" s="44">
        <f t="shared" si="33"/>
        <v>58.92799999999999</v>
      </c>
      <c r="O195" s="44">
        <f t="shared" si="34"/>
        <v>9.30314992</v>
      </c>
      <c r="P195" s="44">
        <f t="shared" si="36"/>
        <v>81.06333280000003</v>
      </c>
      <c r="Q195" s="25">
        <f t="shared" si="38"/>
        <v>1474.594078418093</v>
      </c>
      <c r="R195" s="23">
        <v>2007</v>
      </c>
      <c r="S195" s="23">
        <v>23</v>
      </c>
      <c r="T195" s="25">
        <f t="shared" si="39"/>
        <v>62.71186440677966</v>
      </c>
      <c r="U195" s="23">
        <v>2.62</v>
      </c>
      <c r="V195" s="26">
        <f t="shared" si="40"/>
        <v>66.548</v>
      </c>
      <c r="W195" s="26">
        <f t="shared" si="41"/>
        <v>10.59009172</v>
      </c>
      <c r="X195" s="26">
        <f t="shared" si="47"/>
        <v>63.9571948</v>
      </c>
      <c r="Y195" s="36">
        <f t="shared" si="42"/>
        <v>1125.7360614052702</v>
      </c>
      <c r="Z195" s="34">
        <v>1982</v>
      </c>
      <c r="AA195" s="34">
        <v>23</v>
      </c>
      <c r="AB195" s="36">
        <f t="shared" si="43"/>
        <v>77.77777777777779</v>
      </c>
      <c r="AC195" s="34">
        <v>2.31</v>
      </c>
      <c r="AD195" s="37">
        <f t="shared" si="44"/>
        <v>58.674</v>
      </c>
      <c r="AE195" s="37">
        <f t="shared" si="45"/>
        <v>9.26025186</v>
      </c>
      <c r="AF195" s="37">
        <f t="shared" si="46"/>
        <v>81.63353740000001</v>
      </c>
    </row>
    <row r="196" spans="1:32" ht="12.75" hidden="1">
      <c r="A196" s="40">
        <f t="shared" si="37"/>
        <v>1510.8495201339915</v>
      </c>
      <c r="B196" s="38">
        <v>1953</v>
      </c>
      <c r="C196" s="38">
        <v>31</v>
      </c>
      <c r="D196" s="40">
        <f t="shared" si="28"/>
        <v>66.66666666666666</v>
      </c>
      <c r="E196" s="38">
        <v>2.65</v>
      </c>
      <c r="F196" s="41">
        <f t="shared" si="29"/>
        <v>67.30999999999999</v>
      </c>
      <c r="G196" s="41">
        <f t="shared" si="30"/>
        <v>10.718785899999999</v>
      </c>
      <c r="H196" s="41">
        <f t="shared" si="31"/>
        <v>62.24658100000003</v>
      </c>
      <c r="I196" s="43">
        <f t="shared" si="35"/>
        <v>1136.2557256907462</v>
      </c>
      <c r="J196" s="13">
        <v>1970</v>
      </c>
      <c r="K196" s="13">
        <v>31</v>
      </c>
      <c r="L196" s="43">
        <f t="shared" si="32"/>
        <v>66.66666666666666</v>
      </c>
      <c r="M196" s="13">
        <v>2.32</v>
      </c>
      <c r="N196" s="44">
        <f t="shared" si="33"/>
        <v>58.92799999999999</v>
      </c>
      <c r="O196" s="44">
        <f t="shared" si="34"/>
        <v>9.30314992</v>
      </c>
      <c r="P196" s="44">
        <f t="shared" si="36"/>
        <v>81.06333280000003</v>
      </c>
      <c r="Q196" s="25">
        <f t="shared" si="38"/>
        <v>1776.9657904013961</v>
      </c>
      <c r="R196" s="23">
        <v>1975</v>
      </c>
      <c r="S196" s="23">
        <v>24</v>
      </c>
      <c r="T196" s="25">
        <f t="shared" si="39"/>
        <v>61.016949152542374</v>
      </c>
      <c r="U196" s="23">
        <v>2.86</v>
      </c>
      <c r="V196" s="26">
        <f t="shared" si="40"/>
        <v>72.64399999999999</v>
      </c>
      <c r="W196" s="26">
        <f t="shared" si="41"/>
        <v>11.61964516</v>
      </c>
      <c r="X196" s="26">
        <f t="shared" si="47"/>
        <v>50.272284400000025</v>
      </c>
      <c r="Y196" s="36">
        <f t="shared" si="42"/>
        <v>1157.441818288557</v>
      </c>
      <c r="Z196" s="34">
        <v>1946</v>
      </c>
      <c r="AA196" s="34">
        <v>24</v>
      </c>
      <c r="AB196" s="36">
        <f t="shared" si="43"/>
        <v>76.76767676767676</v>
      </c>
      <c r="AC196" s="34">
        <v>2.34</v>
      </c>
      <c r="AD196" s="37">
        <f t="shared" si="44"/>
        <v>59.43599999999999</v>
      </c>
      <c r="AE196" s="37">
        <f t="shared" si="45"/>
        <v>9.388946039999999</v>
      </c>
      <c r="AF196" s="37">
        <f t="shared" si="46"/>
        <v>79.92292360000003</v>
      </c>
    </row>
    <row r="197" spans="1:32" ht="12.75" hidden="1">
      <c r="A197" s="40">
        <f t="shared" si="37"/>
        <v>1572.2536831728803</v>
      </c>
      <c r="B197" s="38">
        <v>1948</v>
      </c>
      <c r="C197" s="38">
        <v>32</v>
      </c>
      <c r="D197" s="40">
        <f t="shared" si="28"/>
        <v>65.55555555555556</v>
      </c>
      <c r="E197" s="38">
        <v>2.7</v>
      </c>
      <c r="F197" s="41">
        <f t="shared" si="29"/>
        <v>68.58</v>
      </c>
      <c r="G197" s="41">
        <f t="shared" si="30"/>
        <v>10.9332762</v>
      </c>
      <c r="H197" s="41">
        <f t="shared" si="31"/>
        <v>59.395558</v>
      </c>
      <c r="I197" s="43">
        <f t="shared" si="35"/>
        <v>1168.1082466008918</v>
      </c>
      <c r="J197" s="13">
        <v>2006</v>
      </c>
      <c r="K197" s="13">
        <v>32</v>
      </c>
      <c r="L197" s="43">
        <f t="shared" si="32"/>
        <v>65.55555555555556</v>
      </c>
      <c r="M197" s="13">
        <v>2.35</v>
      </c>
      <c r="N197" s="44">
        <f t="shared" si="33"/>
        <v>59.69</v>
      </c>
      <c r="O197" s="44">
        <f t="shared" si="34"/>
        <v>9.4318441</v>
      </c>
      <c r="P197" s="44">
        <f t="shared" si="36"/>
        <v>79.35271900000002</v>
      </c>
      <c r="Q197" s="25">
        <f t="shared" si="38"/>
        <v>1911.2706319164188</v>
      </c>
      <c r="R197" s="23">
        <v>1985</v>
      </c>
      <c r="S197" s="23">
        <v>25</v>
      </c>
      <c r="T197" s="25">
        <f t="shared" si="39"/>
        <v>59.32203389830508</v>
      </c>
      <c r="U197" s="23">
        <v>2.96</v>
      </c>
      <c r="V197" s="26">
        <f t="shared" si="40"/>
        <v>75.184</v>
      </c>
      <c r="W197" s="26">
        <f t="shared" si="41"/>
        <v>12.04862576</v>
      </c>
      <c r="X197" s="26">
        <f t="shared" si="47"/>
        <v>44.5702384</v>
      </c>
      <c r="Y197" s="36">
        <f t="shared" si="42"/>
        <v>1168.1082466008918</v>
      </c>
      <c r="Z197" s="34">
        <v>1943</v>
      </c>
      <c r="AA197" s="34">
        <v>25</v>
      </c>
      <c r="AB197" s="36">
        <f t="shared" si="43"/>
        <v>75.75757575757575</v>
      </c>
      <c r="AC197" s="34">
        <v>2.35</v>
      </c>
      <c r="AD197" s="37">
        <f t="shared" si="44"/>
        <v>59.69</v>
      </c>
      <c r="AE197" s="37">
        <f t="shared" si="45"/>
        <v>9.4318441</v>
      </c>
      <c r="AF197" s="37">
        <f t="shared" si="46"/>
        <v>79.35271900000002</v>
      </c>
    </row>
    <row r="198" spans="1:32" ht="12.75" hidden="1">
      <c r="A198" s="40">
        <f t="shared" si="37"/>
        <v>1763.804373632468</v>
      </c>
      <c r="B198" s="38">
        <v>1937</v>
      </c>
      <c r="C198" s="38">
        <v>33</v>
      </c>
      <c r="D198" s="40">
        <f t="shared" si="28"/>
        <v>64.44444444444444</v>
      </c>
      <c r="E198" s="38">
        <v>2.85</v>
      </c>
      <c r="F198" s="41">
        <f t="shared" si="29"/>
        <v>72.39</v>
      </c>
      <c r="G198" s="41">
        <f t="shared" si="30"/>
        <v>11.5767471</v>
      </c>
      <c r="H198" s="41">
        <f t="shared" si="31"/>
        <v>50.84248900000001</v>
      </c>
      <c r="I198" s="43">
        <f t="shared" si="35"/>
        <v>1322.574983913623</v>
      </c>
      <c r="J198" s="13">
        <v>1927</v>
      </c>
      <c r="K198" s="13">
        <v>33</v>
      </c>
      <c r="L198" s="43">
        <f t="shared" si="32"/>
        <v>64.44444444444444</v>
      </c>
      <c r="M198" s="13">
        <v>2.49</v>
      </c>
      <c r="N198" s="44">
        <f t="shared" si="33"/>
        <v>63.246</v>
      </c>
      <c r="O198" s="44">
        <f t="shared" si="34"/>
        <v>10.032416940000001</v>
      </c>
      <c r="P198" s="44">
        <f t="shared" si="36"/>
        <v>71.36985460000001</v>
      </c>
      <c r="Q198" s="25">
        <f t="shared" si="38"/>
        <v>2283.3584080453957</v>
      </c>
      <c r="R198" s="23">
        <v>1973</v>
      </c>
      <c r="S198" s="23">
        <v>26</v>
      </c>
      <c r="T198" s="25">
        <f t="shared" si="39"/>
        <v>57.6271186440678</v>
      </c>
      <c r="U198" s="23">
        <v>3.22</v>
      </c>
      <c r="V198" s="26">
        <f t="shared" si="40"/>
        <v>81.788</v>
      </c>
      <c r="W198" s="26">
        <f t="shared" si="41"/>
        <v>13.16397532</v>
      </c>
      <c r="X198" s="26">
        <f t="shared" si="47"/>
        <v>29.74491880000003</v>
      </c>
      <c r="Y198" s="36">
        <f t="shared" si="42"/>
        <v>1222.1742082968572</v>
      </c>
      <c r="Z198" s="34">
        <v>1931</v>
      </c>
      <c r="AA198" s="34">
        <v>26</v>
      </c>
      <c r="AB198" s="36">
        <f t="shared" si="43"/>
        <v>74.74747474747475</v>
      </c>
      <c r="AC198" s="34">
        <v>2.4</v>
      </c>
      <c r="AD198" s="37">
        <f t="shared" si="44"/>
        <v>60.959999999999994</v>
      </c>
      <c r="AE198" s="37">
        <f t="shared" si="45"/>
        <v>9.646334399999999</v>
      </c>
      <c r="AF198" s="37">
        <f t="shared" si="46"/>
        <v>76.50169600000002</v>
      </c>
    </row>
    <row r="199" spans="1:32" ht="12.75" hidden="1">
      <c r="A199" s="40">
        <f t="shared" si="37"/>
        <v>1776.9657904013961</v>
      </c>
      <c r="B199" s="38">
        <v>1977</v>
      </c>
      <c r="C199" s="38">
        <v>34</v>
      </c>
      <c r="D199" s="40">
        <f t="shared" si="28"/>
        <v>63.33333333333333</v>
      </c>
      <c r="E199" s="38">
        <v>2.86</v>
      </c>
      <c r="F199" s="41">
        <f t="shared" si="29"/>
        <v>72.64399999999999</v>
      </c>
      <c r="G199" s="41">
        <f t="shared" si="30"/>
        <v>11.61964516</v>
      </c>
      <c r="H199" s="41">
        <f t="shared" si="31"/>
        <v>50.272284400000025</v>
      </c>
      <c r="I199" s="43">
        <f t="shared" si="35"/>
        <v>1356.9224932803618</v>
      </c>
      <c r="J199" s="13">
        <v>1952</v>
      </c>
      <c r="K199" s="13">
        <v>34</v>
      </c>
      <c r="L199" s="43">
        <f t="shared" si="32"/>
        <v>63.33333333333333</v>
      </c>
      <c r="M199" s="13">
        <v>2.52</v>
      </c>
      <c r="N199" s="44">
        <f t="shared" si="33"/>
        <v>64.008</v>
      </c>
      <c r="O199" s="44">
        <f t="shared" si="34"/>
        <v>10.16111112</v>
      </c>
      <c r="P199" s="44">
        <f t="shared" si="36"/>
        <v>69.65924080000003</v>
      </c>
      <c r="Q199" s="25">
        <f t="shared" si="38"/>
        <v>2373.9212667807833</v>
      </c>
      <c r="R199" s="23">
        <v>1982</v>
      </c>
      <c r="S199" s="23">
        <v>27</v>
      </c>
      <c r="T199" s="25">
        <f t="shared" si="39"/>
        <v>55.932203389830505</v>
      </c>
      <c r="U199" s="23">
        <v>3.28</v>
      </c>
      <c r="V199" s="26">
        <f t="shared" si="40"/>
        <v>83.31199999999998</v>
      </c>
      <c r="W199" s="26">
        <f t="shared" si="41"/>
        <v>13.421363679999997</v>
      </c>
      <c r="X199" s="26">
        <f t="shared" si="47"/>
        <v>26.32369120000005</v>
      </c>
      <c r="Y199" s="36">
        <f t="shared" si="42"/>
        <v>1222.1742082968572</v>
      </c>
      <c r="Z199" s="34">
        <v>1937</v>
      </c>
      <c r="AA199" s="34">
        <v>27</v>
      </c>
      <c r="AB199" s="36">
        <f t="shared" si="43"/>
        <v>73.73737373737373</v>
      </c>
      <c r="AC199" s="34">
        <v>2.4</v>
      </c>
      <c r="AD199" s="37">
        <f t="shared" si="44"/>
        <v>60.959999999999994</v>
      </c>
      <c r="AE199" s="37">
        <f t="shared" si="45"/>
        <v>9.646334399999999</v>
      </c>
      <c r="AF199" s="37">
        <f t="shared" si="46"/>
        <v>76.50169600000002</v>
      </c>
    </row>
    <row r="200" spans="1:32" ht="12.75" hidden="1">
      <c r="A200" s="40">
        <f t="shared" si="37"/>
        <v>1843.5066943803308</v>
      </c>
      <c r="B200" s="38">
        <v>1972</v>
      </c>
      <c r="C200" s="38">
        <v>35</v>
      </c>
      <c r="D200" s="40">
        <f t="shared" si="28"/>
        <v>62.22222222222222</v>
      </c>
      <c r="E200" s="38">
        <v>2.91</v>
      </c>
      <c r="F200" s="41">
        <f t="shared" si="29"/>
        <v>73.914</v>
      </c>
      <c r="G200" s="41">
        <f t="shared" si="30"/>
        <v>11.83413546</v>
      </c>
      <c r="H200" s="41">
        <f t="shared" si="31"/>
        <v>47.4212614</v>
      </c>
      <c r="I200" s="43">
        <f t="shared" si="35"/>
        <v>1380.0654395696183</v>
      </c>
      <c r="J200" s="13">
        <v>1974</v>
      </c>
      <c r="K200" s="13">
        <v>35</v>
      </c>
      <c r="L200" s="43">
        <f t="shared" si="32"/>
        <v>62.22222222222222</v>
      </c>
      <c r="M200" s="13">
        <v>2.54</v>
      </c>
      <c r="N200" s="44">
        <f t="shared" si="33"/>
        <v>64.51599999999999</v>
      </c>
      <c r="O200" s="44">
        <f t="shared" si="34"/>
        <v>10.246907239999999</v>
      </c>
      <c r="P200" s="44">
        <f t="shared" si="36"/>
        <v>68.51883160000004</v>
      </c>
      <c r="Q200" s="25">
        <f t="shared" si="38"/>
        <v>2389.1863012680174</v>
      </c>
      <c r="R200" s="23">
        <v>1964</v>
      </c>
      <c r="S200" s="23">
        <v>28</v>
      </c>
      <c r="T200" s="25">
        <f t="shared" si="39"/>
        <v>54.23728813559322</v>
      </c>
      <c r="U200" s="23">
        <v>3.29</v>
      </c>
      <c r="V200" s="26">
        <f t="shared" si="40"/>
        <v>83.566</v>
      </c>
      <c r="W200" s="26">
        <f t="shared" si="41"/>
        <v>13.464261740000001</v>
      </c>
      <c r="X200" s="26">
        <f t="shared" si="47"/>
        <v>25.75348660000001</v>
      </c>
      <c r="Y200" s="36">
        <f t="shared" si="42"/>
        <v>1333.97523236025</v>
      </c>
      <c r="Z200" s="34">
        <v>1922</v>
      </c>
      <c r="AA200" s="34">
        <v>28</v>
      </c>
      <c r="AB200" s="36">
        <f t="shared" si="43"/>
        <v>72.72727272727273</v>
      </c>
      <c r="AC200" s="34">
        <v>2.5</v>
      </c>
      <c r="AD200" s="37">
        <f t="shared" si="44"/>
        <v>63.5</v>
      </c>
      <c r="AE200" s="37">
        <f t="shared" si="45"/>
        <v>10.075315</v>
      </c>
      <c r="AF200" s="37">
        <f t="shared" si="46"/>
        <v>70.79965</v>
      </c>
    </row>
    <row r="201" spans="1:32" ht="12.75" hidden="1">
      <c r="A201" s="40">
        <f t="shared" si="37"/>
        <v>1884.0182928751246</v>
      </c>
      <c r="B201" s="38">
        <v>1921</v>
      </c>
      <c r="C201" s="38">
        <v>36</v>
      </c>
      <c r="D201" s="40">
        <f t="shared" si="28"/>
        <v>61.111111111111114</v>
      </c>
      <c r="E201" s="38">
        <v>2.94</v>
      </c>
      <c r="F201" s="41">
        <f t="shared" si="29"/>
        <v>74.67599999999999</v>
      </c>
      <c r="G201" s="41">
        <f t="shared" si="30"/>
        <v>11.962829639999999</v>
      </c>
      <c r="H201" s="41">
        <f t="shared" si="31"/>
        <v>45.71064760000002</v>
      </c>
      <c r="I201" s="43">
        <f t="shared" si="35"/>
        <v>1391.7102947276762</v>
      </c>
      <c r="J201" s="13">
        <v>1977</v>
      </c>
      <c r="K201" s="13">
        <v>36</v>
      </c>
      <c r="L201" s="43">
        <f t="shared" si="32"/>
        <v>61.111111111111114</v>
      </c>
      <c r="M201" s="13">
        <v>2.55</v>
      </c>
      <c r="N201" s="44">
        <f t="shared" si="33"/>
        <v>64.77</v>
      </c>
      <c r="O201" s="44">
        <f t="shared" si="34"/>
        <v>10.2898053</v>
      </c>
      <c r="P201" s="44">
        <f t="shared" si="36"/>
        <v>67.94862700000003</v>
      </c>
      <c r="Q201" s="25">
        <f t="shared" si="38"/>
        <v>2419.8631342693416</v>
      </c>
      <c r="R201" s="23">
        <v>1989</v>
      </c>
      <c r="S201" s="23">
        <v>29</v>
      </c>
      <c r="T201" s="25">
        <f t="shared" si="39"/>
        <v>52.54237288135594</v>
      </c>
      <c r="U201" s="23">
        <v>3.31</v>
      </c>
      <c r="V201" s="26">
        <f t="shared" si="40"/>
        <v>84.074</v>
      </c>
      <c r="W201" s="26">
        <f t="shared" si="41"/>
        <v>13.55005786</v>
      </c>
      <c r="X201" s="26">
        <f t="shared" si="47"/>
        <v>24.613077400000016</v>
      </c>
      <c r="Y201" s="36">
        <f t="shared" si="42"/>
        <v>1450.668390652257</v>
      </c>
      <c r="Z201" s="34">
        <v>1936</v>
      </c>
      <c r="AA201" s="34">
        <v>29</v>
      </c>
      <c r="AB201" s="36">
        <f t="shared" si="43"/>
        <v>71.71717171717171</v>
      </c>
      <c r="AC201" s="34">
        <v>2.6</v>
      </c>
      <c r="AD201" s="37">
        <f t="shared" si="44"/>
        <v>66.03999999999999</v>
      </c>
      <c r="AE201" s="37">
        <f t="shared" si="45"/>
        <v>10.504295599999999</v>
      </c>
      <c r="AF201" s="37">
        <f t="shared" si="46"/>
        <v>65.09760400000003</v>
      </c>
    </row>
    <row r="202" spans="1:32" ht="12.75" hidden="1">
      <c r="A202" s="40">
        <f t="shared" si="37"/>
        <v>2022.2368417730393</v>
      </c>
      <c r="B202" s="38">
        <v>2002</v>
      </c>
      <c r="C202" s="38">
        <v>37</v>
      </c>
      <c r="D202" s="40">
        <f t="shared" si="28"/>
        <v>60</v>
      </c>
      <c r="E202" s="38">
        <v>3.04</v>
      </c>
      <c r="F202" s="41">
        <f t="shared" si="29"/>
        <v>77.216</v>
      </c>
      <c r="G202" s="41">
        <f t="shared" si="30"/>
        <v>12.39181024</v>
      </c>
      <c r="H202" s="41">
        <f t="shared" si="31"/>
        <v>40.00860160000003</v>
      </c>
      <c r="I202" s="43">
        <f t="shared" si="35"/>
        <v>1426.9383882555665</v>
      </c>
      <c r="J202" s="13">
        <v>1940</v>
      </c>
      <c r="K202" s="13">
        <v>37</v>
      </c>
      <c r="L202" s="43">
        <f t="shared" si="32"/>
        <v>60</v>
      </c>
      <c r="M202" s="13">
        <v>2.58</v>
      </c>
      <c r="N202" s="44">
        <f t="shared" si="33"/>
        <v>65.532</v>
      </c>
      <c r="O202" s="44">
        <f t="shared" si="34"/>
        <v>10.41849948</v>
      </c>
      <c r="P202" s="44">
        <f t="shared" si="36"/>
        <v>66.23801320000003</v>
      </c>
      <c r="Q202" s="25">
        <f t="shared" si="38"/>
        <v>2560.3304892184656</v>
      </c>
      <c r="R202" s="23">
        <v>1969</v>
      </c>
      <c r="S202" s="23">
        <v>30</v>
      </c>
      <c r="T202" s="25">
        <f t="shared" si="39"/>
        <v>50.847457627118644</v>
      </c>
      <c r="U202" s="23">
        <v>3.4</v>
      </c>
      <c r="V202" s="26">
        <f t="shared" si="40"/>
        <v>86.36</v>
      </c>
      <c r="W202" s="26">
        <f t="shared" si="41"/>
        <v>13.936140400000001</v>
      </c>
      <c r="X202" s="26">
        <f t="shared" si="47"/>
        <v>19.481236000000003</v>
      </c>
      <c r="Y202" s="36">
        <f t="shared" si="42"/>
        <v>1572.2536831728803</v>
      </c>
      <c r="Z202" s="34">
        <v>1910</v>
      </c>
      <c r="AA202" s="34">
        <v>30</v>
      </c>
      <c r="AB202" s="36">
        <f t="shared" si="43"/>
        <v>70.70707070707071</v>
      </c>
      <c r="AC202" s="34">
        <v>2.7</v>
      </c>
      <c r="AD202" s="37">
        <f t="shared" si="44"/>
        <v>68.58</v>
      </c>
      <c r="AE202" s="37">
        <f t="shared" si="45"/>
        <v>10.9332762</v>
      </c>
      <c r="AF202" s="37">
        <f t="shared" si="46"/>
        <v>59.395558</v>
      </c>
    </row>
    <row r="203" spans="1:32" ht="12.75" hidden="1">
      <c r="A203" s="40">
        <f t="shared" si="37"/>
        <v>2050.4676076600563</v>
      </c>
      <c r="B203" s="38">
        <v>1970</v>
      </c>
      <c r="C203" s="38">
        <v>38</v>
      </c>
      <c r="D203" s="40">
        <f t="shared" si="28"/>
        <v>58.88888888888889</v>
      </c>
      <c r="E203" s="38">
        <v>3.06</v>
      </c>
      <c r="F203" s="41">
        <f t="shared" si="29"/>
        <v>77.724</v>
      </c>
      <c r="G203" s="41">
        <f t="shared" si="30"/>
        <v>12.477606360000001</v>
      </c>
      <c r="H203" s="41">
        <f t="shared" si="31"/>
        <v>38.868192400000005</v>
      </c>
      <c r="I203" s="43">
        <f t="shared" si="35"/>
        <v>1486.6303043144394</v>
      </c>
      <c r="J203" s="13">
        <v>1947</v>
      </c>
      <c r="K203" s="13">
        <v>38</v>
      </c>
      <c r="L203" s="43">
        <f t="shared" si="32"/>
        <v>58.88888888888889</v>
      </c>
      <c r="M203" s="13">
        <v>2.63</v>
      </c>
      <c r="N203" s="44">
        <f t="shared" si="33"/>
        <v>66.80199999999999</v>
      </c>
      <c r="O203" s="44">
        <f t="shared" si="34"/>
        <v>10.632989779999999</v>
      </c>
      <c r="P203" s="44">
        <f t="shared" si="36"/>
        <v>63.38699020000002</v>
      </c>
      <c r="Q203" s="25">
        <f t="shared" si="38"/>
        <v>2624.0323796508487</v>
      </c>
      <c r="R203" s="23">
        <v>1959</v>
      </c>
      <c r="S203" s="23">
        <v>31</v>
      </c>
      <c r="T203" s="25">
        <f t="shared" si="39"/>
        <v>49.152542372881356</v>
      </c>
      <c r="U203" s="23">
        <v>3.44</v>
      </c>
      <c r="V203" s="26">
        <f t="shared" si="40"/>
        <v>87.37599999999999</v>
      </c>
      <c r="W203" s="26">
        <f t="shared" si="41"/>
        <v>14.107732639999998</v>
      </c>
      <c r="X203" s="26">
        <f t="shared" si="47"/>
        <v>17.200417600000016</v>
      </c>
      <c r="Y203" s="36">
        <f t="shared" si="42"/>
        <v>1609.6832371036471</v>
      </c>
      <c r="Z203" s="34">
        <v>1956</v>
      </c>
      <c r="AA203" s="34">
        <v>31</v>
      </c>
      <c r="AB203" s="36">
        <f t="shared" si="43"/>
        <v>69.6969696969697</v>
      </c>
      <c r="AC203" s="34">
        <v>2.73</v>
      </c>
      <c r="AD203" s="37">
        <f t="shared" si="44"/>
        <v>69.342</v>
      </c>
      <c r="AE203" s="37">
        <f t="shared" si="45"/>
        <v>11.06197038</v>
      </c>
      <c r="AF203" s="37">
        <f t="shared" si="46"/>
        <v>57.6849442</v>
      </c>
    </row>
    <row r="204" spans="1:32" ht="12.75" hidden="1">
      <c r="A204" s="40">
        <f t="shared" si="37"/>
        <v>2093.180666557727</v>
      </c>
      <c r="B204" s="38">
        <v>1989</v>
      </c>
      <c r="C204" s="38">
        <v>39</v>
      </c>
      <c r="D204" s="40">
        <f t="shared" si="28"/>
        <v>57.77777777777777</v>
      </c>
      <c r="E204" s="38">
        <v>3.09</v>
      </c>
      <c r="F204" s="41">
        <f t="shared" si="29"/>
        <v>78.48599999999999</v>
      </c>
      <c r="G204" s="41">
        <f t="shared" si="30"/>
        <v>12.60630054</v>
      </c>
      <c r="H204" s="41">
        <f t="shared" si="31"/>
        <v>37.15757860000003</v>
      </c>
      <c r="I204" s="43">
        <f t="shared" si="35"/>
        <v>1622.257597765142</v>
      </c>
      <c r="J204" s="13">
        <v>1932</v>
      </c>
      <c r="K204" s="13">
        <v>39</v>
      </c>
      <c r="L204" s="43">
        <f t="shared" si="32"/>
        <v>57.77777777777777</v>
      </c>
      <c r="M204" s="13">
        <v>2.74</v>
      </c>
      <c r="N204" s="44">
        <f t="shared" si="33"/>
        <v>69.596</v>
      </c>
      <c r="O204" s="44">
        <f t="shared" si="34"/>
        <v>11.10486844</v>
      </c>
      <c r="P204" s="44">
        <f t="shared" si="36"/>
        <v>57.114739599999986</v>
      </c>
      <c r="Q204" s="25">
        <f t="shared" si="38"/>
        <v>2737.394159585538</v>
      </c>
      <c r="R204" s="23">
        <v>1990</v>
      </c>
      <c r="S204" s="23">
        <v>32</v>
      </c>
      <c r="T204" s="25">
        <f t="shared" si="39"/>
        <v>47.45762711864407</v>
      </c>
      <c r="U204" s="23">
        <v>3.51</v>
      </c>
      <c r="V204" s="26">
        <f t="shared" si="40"/>
        <v>89.154</v>
      </c>
      <c r="W204" s="26">
        <f t="shared" si="41"/>
        <v>14.40801906</v>
      </c>
      <c r="X204" s="26">
        <f t="shared" si="47"/>
        <v>13.208985400000024</v>
      </c>
      <c r="Y204" s="36">
        <f t="shared" si="42"/>
        <v>1698.7311099221179</v>
      </c>
      <c r="Z204" s="34">
        <v>1920</v>
      </c>
      <c r="AA204" s="34">
        <v>32</v>
      </c>
      <c r="AB204" s="36">
        <f t="shared" si="43"/>
        <v>68.68686868686868</v>
      </c>
      <c r="AC204" s="34">
        <v>2.8</v>
      </c>
      <c r="AD204" s="37">
        <f t="shared" si="44"/>
        <v>71.11999999999999</v>
      </c>
      <c r="AE204" s="37">
        <f t="shared" si="45"/>
        <v>11.362256799999999</v>
      </c>
      <c r="AF204" s="37">
        <f t="shared" si="46"/>
        <v>53.693512000000034</v>
      </c>
    </row>
    <row r="205" spans="1:32" ht="12.75" hidden="1">
      <c r="A205" s="40">
        <f t="shared" si="37"/>
        <v>2150.8163105466283</v>
      </c>
      <c r="B205" s="38">
        <v>1923</v>
      </c>
      <c r="C205" s="38">
        <v>40</v>
      </c>
      <c r="D205" s="40">
        <f t="shared" si="28"/>
        <v>56.666666666666664</v>
      </c>
      <c r="E205" s="38">
        <v>3.13</v>
      </c>
      <c r="F205" s="41">
        <f t="shared" si="29"/>
        <v>79.502</v>
      </c>
      <c r="G205" s="41">
        <f t="shared" si="30"/>
        <v>12.77789278</v>
      </c>
      <c r="H205" s="41">
        <f t="shared" si="31"/>
        <v>34.876760200000014</v>
      </c>
      <c r="I205" s="43">
        <f t="shared" si="35"/>
        <v>1660.2742078033418</v>
      </c>
      <c r="J205" s="13">
        <v>1943</v>
      </c>
      <c r="K205" s="13">
        <v>40</v>
      </c>
      <c r="L205" s="43">
        <f t="shared" si="32"/>
        <v>56.666666666666664</v>
      </c>
      <c r="M205" s="13">
        <v>2.77</v>
      </c>
      <c r="N205" s="44">
        <f t="shared" si="33"/>
        <v>70.35799999999999</v>
      </c>
      <c r="O205" s="44">
        <f t="shared" si="34"/>
        <v>11.233562619999999</v>
      </c>
      <c r="P205" s="44">
        <f t="shared" si="36"/>
        <v>55.40412580000004</v>
      </c>
      <c r="Q205" s="25">
        <f t="shared" si="38"/>
        <v>2737.394159585538</v>
      </c>
      <c r="R205" s="23">
        <v>1994</v>
      </c>
      <c r="S205" s="23">
        <v>33</v>
      </c>
      <c r="T205" s="25">
        <f t="shared" si="39"/>
        <v>45.76271186440678</v>
      </c>
      <c r="U205" s="23">
        <v>3.51</v>
      </c>
      <c r="V205" s="26">
        <f t="shared" si="40"/>
        <v>89.154</v>
      </c>
      <c r="W205" s="26">
        <f t="shared" si="41"/>
        <v>14.40801906</v>
      </c>
      <c r="X205" s="26">
        <f t="shared" si="47"/>
        <v>13.208985400000024</v>
      </c>
      <c r="Y205" s="36">
        <f t="shared" si="42"/>
        <v>1776.9657904013961</v>
      </c>
      <c r="Z205" s="34">
        <v>1991</v>
      </c>
      <c r="AA205" s="34">
        <v>33</v>
      </c>
      <c r="AB205" s="36">
        <f t="shared" si="43"/>
        <v>67.67676767676768</v>
      </c>
      <c r="AC205" s="34">
        <v>2.86</v>
      </c>
      <c r="AD205" s="37">
        <f t="shared" si="44"/>
        <v>72.64399999999999</v>
      </c>
      <c r="AE205" s="37">
        <f t="shared" si="45"/>
        <v>11.61964516</v>
      </c>
      <c r="AF205" s="37">
        <f t="shared" si="46"/>
        <v>50.272284400000025</v>
      </c>
    </row>
    <row r="206" spans="1:32" ht="12.75" hidden="1">
      <c r="A206" s="40">
        <f t="shared" si="37"/>
        <v>2165.347524899569</v>
      </c>
      <c r="B206" s="38">
        <v>1982</v>
      </c>
      <c r="C206" s="38">
        <v>41</v>
      </c>
      <c r="D206" s="40">
        <f t="shared" si="28"/>
        <v>55.55555555555556</v>
      </c>
      <c r="E206" s="38">
        <v>3.14</v>
      </c>
      <c r="F206" s="41">
        <f t="shared" si="29"/>
        <v>79.756</v>
      </c>
      <c r="G206" s="41">
        <f t="shared" si="30"/>
        <v>12.82079084</v>
      </c>
      <c r="H206" s="41">
        <f t="shared" si="31"/>
        <v>34.3065556</v>
      </c>
      <c r="I206" s="43">
        <f t="shared" si="35"/>
        <v>1698.7311099221179</v>
      </c>
      <c r="J206" s="13">
        <v>1995</v>
      </c>
      <c r="K206" s="13">
        <v>41</v>
      </c>
      <c r="L206" s="43">
        <f t="shared" si="32"/>
        <v>55.55555555555556</v>
      </c>
      <c r="M206" s="13">
        <v>2.8</v>
      </c>
      <c r="N206" s="44">
        <f t="shared" si="33"/>
        <v>71.11999999999999</v>
      </c>
      <c r="O206" s="44">
        <f t="shared" si="34"/>
        <v>11.362256799999999</v>
      </c>
      <c r="P206" s="44">
        <f t="shared" si="36"/>
        <v>53.693512000000034</v>
      </c>
      <c r="Q206" s="25">
        <f t="shared" si="38"/>
        <v>2971.30915677098</v>
      </c>
      <c r="R206" s="23">
        <v>1956</v>
      </c>
      <c r="S206" s="23">
        <v>34</v>
      </c>
      <c r="T206" s="25">
        <f t="shared" si="39"/>
        <v>44.06779661016949</v>
      </c>
      <c r="U206" s="23">
        <v>3.65</v>
      </c>
      <c r="V206" s="26">
        <f t="shared" si="40"/>
        <v>92.71</v>
      </c>
      <c r="W206" s="26">
        <f t="shared" si="41"/>
        <v>15.008591899999999</v>
      </c>
      <c r="X206" s="26">
        <f t="shared" si="47"/>
        <v>5.226121000000013</v>
      </c>
      <c r="Y206" s="36">
        <f t="shared" si="42"/>
        <v>1830.1006708999714</v>
      </c>
      <c r="Z206" s="34">
        <v>1939</v>
      </c>
      <c r="AA206" s="34">
        <v>34</v>
      </c>
      <c r="AB206" s="36">
        <f t="shared" si="43"/>
        <v>66.66666666666666</v>
      </c>
      <c r="AC206" s="34">
        <v>2.9</v>
      </c>
      <c r="AD206" s="37">
        <f t="shared" si="44"/>
        <v>73.66</v>
      </c>
      <c r="AE206" s="37">
        <f t="shared" si="45"/>
        <v>11.7912374</v>
      </c>
      <c r="AF206" s="37">
        <f t="shared" si="46"/>
        <v>47.99146600000001</v>
      </c>
    </row>
    <row r="207" spans="1:32" ht="12.75" hidden="1">
      <c r="A207" s="40">
        <f t="shared" si="37"/>
        <v>2209.234696012108</v>
      </c>
      <c r="B207" s="38">
        <v>1995</v>
      </c>
      <c r="C207" s="38">
        <v>42</v>
      </c>
      <c r="D207" s="40">
        <f t="shared" si="28"/>
        <v>54.44444444444444</v>
      </c>
      <c r="E207" s="38">
        <v>3.17</v>
      </c>
      <c r="F207" s="41">
        <f t="shared" si="29"/>
        <v>80.518</v>
      </c>
      <c r="G207" s="41">
        <f t="shared" si="30"/>
        <v>12.949485020000001</v>
      </c>
      <c r="H207" s="41">
        <f t="shared" si="31"/>
        <v>32.5959418</v>
      </c>
      <c r="I207" s="43">
        <f t="shared" si="35"/>
        <v>1711.6479199796156</v>
      </c>
      <c r="J207" s="13">
        <v>1959</v>
      </c>
      <c r="K207" s="13">
        <v>42</v>
      </c>
      <c r="L207" s="43">
        <f t="shared" si="32"/>
        <v>54.44444444444444</v>
      </c>
      <c r="M207" s="13">
        <v>2.81</v>
      </c>
      <c r="N207" s="44">
        <f t="shared" si="33"/>
        <v>71.374</v>
      </c>
      <c r="O207" s="44">
        <f t="shared" si="34"/>
        <v>11.40515486</v>
      </c>
      <c r="P207" s="44">
        <f t="shared" si="36"/>
        <v>53.12330740000002</v>
      </c>
      <c r="Q207" s="25">
        <f t="shared" si="38"/>
        <v>3057.173990952945</v>
      </c>
      <c r="R207" s="23">
        <v>1965</v>
      </c>
      <c r="S207" s="23">
        <v>35</v>
      </c>
      <c r="T207" s="25">
        <f t="shared" si="39"/>
        <v>42.3728813559322</v>
      </c>
      <c r="U207" s="23">
        <v>3.7</v>
      </c>
      <c r="V207" s="26">
        <f t="shared" si="40"/>
        <v>93.98</v>
      </c>
      <c r="W207" s="26">
        <f t="shared" si="41"/>
        <v>15.223082200000002</v>
      </c>
      <c r="X207" s="26">
        <f t="shared" si="47"/>
        <v>2.3750979999999875</v>
      </c>
      <c r="Y207" s="36">
        <f t="shared" si="42"/>
        <v>1843.5066943803308</v>
      </c>
      <c r="Z207" s="34">
        <v>1949</v>
      </c>
      <c r="AA207" s="34">
        <v>35</v>
      </c>
      <c r="AB207" s="36">
        <f t="shared" si="43"/>
        <v>65.65656565656566</v>
      </c>
      <c r="AC207" s="34">
        <v>2.91</v>
      </c>
      <c r="AD207" s="37">
        <f t="shared" si="44"/>
        <v>73.914</v>
      </c>
      <c r="AE207" s="37">
        <f t="shared" si="45"/>
        <v>11.83413546</v>
      </c>
      <c r="AF207" s="37">
        <f t="shared" si="46"/>
        <v>47.4212614</v>
      </c>
    </row>
    <row r="208" spans="1:32" ht="12.75" hidden="1">
      <c r="A208" s="40">
        <f t="shared" si="37"/>
        <v>2268.4358229541654</v>
      </c>
      <c r="B208" s="38">
        <v>1939</v>
      </c>
      <c r="C208" s="38">
        <v>43</v>
      </c>
      <c r="D208" s="40">
        <f t="shared" si="28"/>
        <v>53.333333333333336</v>
      </c>
      <c r="E208" s="38">
        <v>3.21</v>
      </c>
      <c r="F208" s="41">
        <f t="shared" si="29"/>
        <v>81.53399999999999</v>
      </c>
      <c r="G208" s="41">
        <f t="shared" si="30"/>
        <v>13.12107726</v>
      </c>
      <c r="H208" s="41">
        <f t="shared" si="31"/>
        <v>30.31512340000004</v>
      </c>
      <c r="I208" s="43">
        <f t="shared" si="35"/>
        <v>1750.6918782058256</v>
      </c>
      <c r="J208" s="13">
        <v>1978</v>
      </c>
      <c r="K208" s="13">
        <v>43</v>
      </c>
      <c r="L208" s="43">
        <f t="shared" si="32"/>
        <v>53.333333333333336</v>
      </c>
      <c r="M208" s="13">
        <v>2.84</v>
      </c>
      <c r="N208" s="44">
        <f t="shared" si="33"/>
        <v>72.136</v>
      </c>
      <c r="O208" s="44">
        <f t="shared" si="34"/>
        <v>11.53384904</v>
      </c>
      <c r="P208" s="44">
        <f t="shared" si="36"/>
        <v>51.41269360000002</v>
      </c>
      <c r="Q208" s="25">
        <f t="shared" si="38"/>
        <v>4488.588419807999</v>
      </c>
      <c r="R208" s="23">
        <v>1980</v>
      </c>
      <c r="S208" s="23">
        <v>36</v>
      </c>
      <c r="T208" s="25">
        <f t="shared" si="39"/>
        <v>40.67796610169492</v>
      </c>
      <c r="U208" s="23">
        <v>4.03</v>
      </c>
      <c r="V208" s="26">
        <f t="shared" si="40"/>
        <v>102.362</v>
      </c>
      <c r="W208" s="26">
        <f t="shared" si="41"/>
        <v>22.08950994</v>
      </c>
      <c r="X208" s="26">
        <f t="shared" si="47"/>
        <v>0</v>
      </c>
      <c r="Y208" s="36">
        <f t="shared" si="42"/>
        <v>1843.5066943803308</v>
      </c>
      <c r="Z208" s="34">
        <v>2002</v>
      </c>
      <c r="AA208" s="34">
        <v>36</v>
      </c>
      <c r="AB208" s="36">
        <f t="shared" si="43"/>
        <v>64.64646464646465</v>
      </c>
      <c r="AC208" s="34">
        <v>2.91</v>
      </c>
      <c r="AD208" s="37">
        <f t="shared" si="44"/>
        <v>73.914</v>
      </c>
      <c r="AE208" s="37">
        <f t="shared" si="45"/>
        <v>11.83413546</v>
      </c>
      <c r="AF208" s="37">
        <f t="shared" si="46"/>
        <v>47.4212614</v>
      </c>
    </row>
    <row r="209" spans="1:32" ht="12.75" hidden="1">
      <c r="A209" s="40">
        <f t="shared" si="37"/>
        <v>2513.0677454881825</v>
      </c>
      <c r="B209" s="38">
        <v>1929</v>
      </c>
      <c r="C209" s="38">
        <v>44</v>
      </c>
      <c r="D209" s="40">
        <f t="shared" si="28"/>
        <v>52.22222222222223</v>
      </c>
      <c r="E209" s="38">
        <v>3.37</v>
      </c>
      <c r="F209" s="41">
        <f t="shared" si="29"/>
        <v>85.598</v>
      </c>
      <c r="G209" s="41">
        <f t="shared" si="30"/>
        <v>13.807446220000001</v>
      </c>
      <c r="H209" s="41">
        <f t="shared" si="31"/>
        <v>21.191849800000007</v>
      </c>
      <c r="I209" s="43">
        <f t="shared" si="35"/>
        <v>1816.7435687618988</v>
      </c>
      <c r="J209" s="13">
        <v>1989</v>
      </c>
      <c r="K209" s="13">
        <v>44</v>
      </c>
      <c r="L209" s="43">
        <f t="shared" si="32"/>
        <v>52.22222222222223</v>
      </c>
      <c r="M209" s="13">
        <v>2.89</v>
      </c>
      <c r="N209" s="44">
        <f t="shared" si="33"/>
        <v>73.406</v>
      </c>
      <c r="O209" s="44">
        <f t="shared" si="34"/>
        <v>11.748339340000001</v>
      </c>
      <c r="P209" s="44">
        <f t="shared" si="36"/>
        <v>48.56167059999999</v>
      </c>
      <c r="Q209" s="25">
        <f t="shared" si="38"/>
        <v>4639.993536352001</v>
      </c>
      <c r="R209" s="23">
        <v>1962</v>
      </c>
      <c r="S209" s="23">
        <v>37</v>
      </c>
      <c r="T209" s="25">
        <f t="shared" si="39"/>
        <v>38.983050847457626</v>
      </c>
      <c r="U209" s="23">
        <v>4.07</v>
      </c>
      <c r="V209" s="26">
        <f t="shared" si="40"/>
        <v>103.378</v>
      </c>
      <c r="W209" s="26">
        <f t="shared" si="41"/>
        <v>22.834613860000005</v>
      </c>
      <c r="X209" s="26">
        <f t="shared" si="47"/>
        <v>0</v>
      </c>
      <c r="Y209" s="36">
        <f t="shared" si="42"/>
        <v>1911.2706319164188</v>
      </c>
      <c r="Z209" s="34">
        <v>1948</v>
      </c>
      <c r="AA209" s="34">
        <v>37</v>
      </c>
      <c r="AB209" s="36">
        <f t="shared" si="43"/>
        <v>63.63636363636363</v>
      </c>
      <c r="AC209" s="34">
        <v>2.96</v>
      </c>
      <c r="AD209" s="37">
        <f t="shared" si="44"/>
        <v>75.184</v>
      </c>
      <c r="AE209" s="37">
        <f t="shared" si="45"/>
        <v>12.04862576</v>
      </c>
      <c r="AF209" s="37">
        <f t="shared" si="46"/>
        <v>44.5702384</v>
      </c>
    </row>
    <row r="210" spans="1:32" ht="12.75" hidden="1">
      <c r="A210" s="40">
        <f t="shared" si="37"/>
        <v>2576.1825798131326</v>
      </c>
      <c r="B210" s="38">
        <v>1969</v>
      </c>
      <c r="C210" s="38">
        <v>45</v>
      </c>
      <c r="D210" s="40">
        <f t="shared" si="28"/>
        <v>51.11111111111111</v>
      </c>
      <c r="E210" s="38">
        <v>3.41</v>
      </c>
      <c r="F210" s="41">
        <f t="shared" si="29"/>
        <v>86.614</v>
      </c>
      <c r="G210" s="41">
        <f t="shared" si="30"/>
        <v>13.979038460000002</v>
      </c>
      <c r="H210" s="41">
        <f t="shared" si="31"/>
        <v>18.91103139999999</v>
      </c>
      <c r="I210" s="43">
        <f t="shared" si="35"/>
        <v>1843.5066943803308</v>
      </c>
      <c r="J210" s="13">
        <v>1953</v>
      </c>
      <c r="K210" s="13">
        <v>45</v>
      </c>
      <c r="L210" s="43">
        <f t="shared" si="32"/>
        <v>51.11111111111111</v>
      </c>
      <c r="M210" s="13">
        <v>2.91</v>
      </c>
      <c r="N210" s="44">
        <f t="shared" si="33"/>
        <v>73.914</v>
      </c>
      <c r="O210" s="44">
        <f t="shared" si="34"/>
        <v>11.83413546</v>
      </c>
      <c r="P210" s="44">
        <f t="shared" si="36"/>
        <v>47.4212614</v>
      </c>
      <c r="Q210" s="25">
        <f t="shared" si="38"/>
        <v>4639.993536352001</v>
      </c>
      <c r="R210" s="23">
        <v>1976</v>
      </c>
      <c r="S210" s="23">
        <v>38</v>
      </c>
      <c r="T210" s="25">
        <f t="shared" si="39"/>
        <v>37.28813559322034</v>
      </c>
      <c r="U210" s="23">
        <v>4.07</v>
      </c>
      <c r="V210" s="26">
        <f t="shared" si="40"/>
        <v>103.378</v>
      </c>
      <c r="W210" s="26">
        <f t="shared" si="41"/>
        <v>22.834613860000005</v>
      </c>
      <c r="X210" s="26">
        <f t="shared" si="47"/>
        <v>0</v>
      </c>
      <c r="Y210" s="36">
        <f t="shared" si="42"/>
        <v>1966.3623661064394</v>
      </c>
      <c r="Z210" s="34">
        <v>1917</v>
      </c>
      <c r="AA210" s="34">
        <v>38</v>
      </c>
      <c r="AB210" s="36">
        <f t="shared" si="43"/>
        <v>62.62626262626263</v>
      </c>
      <c r="AC210" s="34">
        <v>3</v>
      </c>
      <c r="AD210" s="37">
        <f t="shared" si="44"/>
        <v>76.19999999999999</v>
      </c>
      <c r="AE210" s="37">
        <f t="shared" si="45"/>
        <v>12.220218</v>
      </c>
      <c r="AF210" s="37">
        <f t="shared" si="46"/>
        <v>42.28942000000004</v>
      </c>
    </row>
    <row r="211" spans="1:32" ht="12.75" hidden="1">
      <c r="A211" s="40">
        <f t="shared" si="37"/>
        <v>2656.176852920759</v>
      </c>
      <c r="B211" s="38">
        <v>1959</v>
      </c>
      <c r="C211" s="38">
        <v>46</v>
      </c>
      <c r="D211" s="40">
        <f t="shared" si="28"/>
        <v>50</v>
      </c>
      <c r="E211" s="38">
        <v>3.46</v>
      </c>
      <c r="F211" s="41">
        <f t="shared" si="29"/>
        <v>87.884</v>
      </c>
      <c r="G211" s="41">
        <f t="shared" si="30"/>
        <v>14.193528760000001</v>
      </c>
      <c r="H211" s="41">
        <f t="shared" si="31"/>
        <v>16.060008399999994</v>
      </c>
      <c r="I211" s="43">
        <f t="shared" si="35"/>
        <v>2022.2368417730393</v>
      </c>
      <c r="J211" s="13">
        <v>1918</v>
      </c>
      <c r="K211" s="13">
        <v>46</v>
      </c>
      <c r="L211" s="43">
        <f t="shared" si="32"/>
        <v>50</v>
      </c>
      <c r="M211" s="13">
        <v>3.04</v>
      </c>
      <c r="N211" s="44">
        <f t="shared" si="33"/>
        <v>77.216</v>
      </c>
      <c r="O211" s="44">
        <f t="shared" si="34"/>
        <v>12.39181024</v>
      </c>
      <c r="P211" s="44">
        <f t="shared" si="36"/>
        <v>40.00860160000003</v>
      </c>
      <c r="Q211" s="25">
        <f t="shared" si="38"/>
        <v>4677.844815487999</v>
      </c>
      <c r="R211" s="23">
        <v>2005</v>
      </c>
      <c r="S211" s="23">
        <v>39</v>
      </c>
      <c r="T211" s="25">
        <f t="shared" si="39"/>
        <v>35.59322033898305</v>
      </c>
      <c r="U211" s="23">
        <v>4.08</v>
      </c>
      <c r="V211" s="26">
        <f t="shared" si="40"/>
        <v>103.63199999999999</v>
      </c>
      <c r="W211" s="26">
        <f t="shared" si="41"/>
        <v>23.020889839999995</v>
      </c>
      <c r="X211" s="26">
        <f t="shared" si="47"/>
        <v>0</v>
      </c>
      <c r="Y211" s="36">
        <f t="shared" si="42"/>
        <v>1966.3623661064394</v>
      </c>
      <c r="Z211" s="34">
        <v>1919</v>
      </c>
      <c r="AA211" s="34">
        <v>39</v>
      </c>
      <c r="AB211" s="36">
        <f t="shared" si="43"/>
        <v>61.61616161616161</v>
      </c>
      <c r="AC211" s="34">
        <v>3</v>
      </c>
      <c r="AD211" s="37">
        <f t="shared" si="44"/>
        <v>76.19999999999999</v>
      </c>
      <c r="AE211" s="37">
        <f t="shared" si="45"/>
        <v>12.220218</v>
      </c>
      <c r="AF211" s="37">
        <f t="shared" si="46"/>
        <v>42.28942000000004</v>
      </c>
    </row>
    <row r="212" spans="1:32" ht="12.75" hidden="1">
      <c r="A212" s="40">
        <f t="shared" si="37"/>
        <v>2704.7604728927677</v>
      </c>
      <c r="B212" s="38">
        <v>2005</v>
      </c>
      <c r="C212" s="38">
        <v>47</v>
      </c>
      <c r="D212" s="40">
        <f t="shared" si="28"/>
        <v>48.888888888888886</v>
      </c>
      <c r="E212" s="38">
        <v>3.49</v>
      </c>
      <c r="F212" s="41">
        <f t="shared" si="29"/>
        <v>88.646</v>
      </c>
      <c r="G212" s="41">
        <f t="shared" si="30"/>
        <v>14.322222940000001</v>
      </c>
      <c r="H212" s="41">
        <f t="shared" si="31"/>
        <v>14.349394600000018</v>
      </c>
      <c r="I212" s="43">
        <f t="shared" si="35"/>
        <v>2064.6563726169934</v>
      </c>
      <c r="J212" s="13">
        <v>1933</v>
      </c>
      <c r="K212" s="13">
        <v>47</v>
      </c>
      <c r="L212" s="43">
        <f t="shared" si="32"/>
        <v>48.888888888888886</v>
      </c>
      <c r="M212" s="13">
        <v>3.07</v>
      </c>
      <c r="N212" s="44">
        <f t="shared" si="33"/>
        <v>77.978</v>
      </c>
      <c r="O212" s="44">
        <f t="shared" si="34"/>
        <v>12.52050442</v>
      </c>
      <c r="P212" s="44">
        <f t="shared" si="36"/>
        <v>38.29798780000002</v>
      </c>
      <c r="Q212" s="25">
        <f t="shared" si="38"/>
        <v>5321.316560799998</v>
      </c>
      <c r="R212" s="23">
        <v>1968</v>
      </c>
      <c r="S212" s="23">
        <v>40</v>
      </c>
      <c r="T212" s="25">
        <f t="shared" si="39"/>
        <v>33.89830508474576</v>
      </c>
      <c r="U212" s="23">
        <v>4.25</v>
      </c>
      <c r="V212" s="26">
        <f t="shared" si="40"/>
        <v>107.94999999999999</v>
      </c>
      <c r="W212" s="26">
        <f t="shared" si="41"/>
        <v>26.187581499999993</v>
      </c>
      <c r="X212" s="26">
        <f t="shared" si="47"/>
        <v>0</v>
      </c>
      <c r="Y212" s="36">
        <f t="shared" si="42"/>
        <v>1966.3623661064394</v>
      </c>
      <c r="Z212" s="34">
        <v>1924</v>
      </c>
      <c r="AA212" s="34">
        <v>40</v>
      </c>
      <c r="AB212" s="36">
        <f t="shared" si="43"/>
        <v>60.60606060606061</v>
      </c>
      <c r="AC212" s="34">
        <v>3</v>
      </c>
      <c r="AD212" s="37">
        <f t="shared" si="44"/>
        <v>76.19999999999999</v>
      </c>
      <c r="AE212" s="37">
        <f t="shared" si="45"/>
        <v>12.220218</v>
      </c>
      <c r="AF212" s="37">
        <f t="shared" si="46"/>
        <v>42.28942000000004</v>
      </c>
    </row>
    <row r="213" spans="1:32" ht="12.75" hidden="1">
      <c r="A213" s="40">
        <f t="shared" si="37"/>
        <v>2721.0528555680094</v>
      </c>
      <c r="B213" s="38">
        <v>1944</v>
      </c>
      <c r="C213" s="38">
        <v>48</v>
      </c>
      <c r="D213" s="40">
        <f t="shared" si="28"/>
        <v>47.77777777777778</v>
      </c>
      <c r="E213" s="38">
        <v>3.5</v>
      </c>
      <c r="F213" s="41">
        <f t="shared" si="29"/>
        <v>88.89999999999999</v>
      </c>
      <c r="G213" s="41">
        <f t="shared" si="30"/>
        <v>14.365120999999998</v>
      </c>
      <c r="H213" s="41">
        <f t="shared" si="31"/>
        <v>13.779190000000035</v>
      </c>
      <c r="I213" s="43">
        <f t="shared" si="35"/>
        <v>2165.347524899569</v>
      </c>
      <c r="J213" s="13">
        <v>1941</v>
      </c>
      <c r="K213" s="13">
        <v>48</v>
      </c>
      <c r="L213" s="43">
        <f t="shared" si="32"/>
        <v>47.77777777777778</v>
      </c>
      <c r="M213" s="13">
        <v>3.14</v>
      </c>
      <c r="N213" s="44">
        <f t="shared" si="33"/>
        <v>79.756</v>
      </c>
      <c r="O213" s="44">
        <f t="shared" si="34"/>
        <v>12.82079084</v>
      </c>
      <c r="P213" s="44">
        <f t="shared" si="36"/>
        <v>34.3065556</v>
      </c>
      <c r="Q213" s="25">
        <f t="shared" si="38"/>
        <v>5472.7216773439995</v>
      </c>
      <c r="R213" s="23">
        <v>1954</v>
      </c>
      <c r="S213" s="23">
        <v>41</v>
      </c>
      <c r="T213" s="25">
        <f t="shared" si="39"/>
        <v>32.20338983050847</v>
      </c>
      <c r="U213" s="23">
        <v>4.29</v>
      </c>
      <c r="V213" s="26">
        <f t="shared" si="40"/>
        <v>108.966</v>
      </c>
      <c r="W213" s="26">
        <f t="shared" si="41"/>
        <v>26.93268542</v>
      </c>
      <c r="X213" s="26">
        <f t="shared" si="47"/>
        <v>0</v>
      </c>
      <c r="Y213" s="36">
        <f t="shared" si="42"/>
        <v>1994.2017612551672</v>
      </c>
      <c r="Z213" s="34">
        <v>1945</v>
      </c>
      <c r="AA213" s="34">
        <v>41</v>
      </c>
      <c r="AB213" s="36">
        <f t="shared" si="43"/>
        <v>59.59595959595959</v>
      </c>
      <c r="AC213" s="34">
        <v>3.02</v>
      </c>
      <c r="AD213" s="37">
        <f t="shared" si="44"/>
        <v>76.708</v>
      </c>
      <c r="AE213" s="37">
        <f t="shared" si="45"/>
        <v>12.30601412</v>
      </c>
      <c r="AF213" s="37">
        <f t="shared" si="46"/>
        <v>41.14901080000002</v>
      </c>
    </row>
    <row r="214" spans="1:32" ht="12.75" hidden="1">
      <c r="A214" s="40">
        <f t="shared" si="37"/>
        <v>2920.377312369235</v>
      </c>
      <c r="B214" s="38">
        <v>1927</v>
      </c>
      <c r="C214" s="38">
        <v>49</v>
      </c>
      <c r="D214" s="40">
        <f t="shared" si="28"/>
        <v>46.666666666666664</v>
      </c>
      <c r="E214" s="38">
        <v>3.62</v>
      </c>
      <c r="F214" s="41">
        <f t="shared" si="29"/>
        <v>91.948</v>
      </c>
      <c r="G214" s="41">
        <f t="shared" si="30"/>
        <v>14.879897719999999</v>
      </c>
      <c r="H214" s="41">
        <f t="shared" si="31"/>
        <v>6.936734800000018</v>
      </c>
      <c r="I214" s="43">
        <f t="shared" si="35"/>
        <v>2165.347524899569</v>
      </c>
      <c r="J214" s="13">
        <v>1983</v>
      </c>
      <c r="K214" s="13">
        <v>49</v>
      </c>
      <c r="L214" s="43">
        <f t="shared" si="32"/>
        <v>46.666666666666664</v>
      </c>
      <c r="M214" s="13">
        <v>3.14</v>
      </c>
      <c r="N214" s="44">
        <f t="shared" si="33"/>
        <v>79.756</v>
      </c>
      <c r="O214" s="44">
        <f t="shared" si="34"/>
        <v>12.82079084</v>
      </c>
      <c r="P214" s="44">
        <f t="shared" si="36"/>
        <v>34.3065556</v>
      </c>
      <c r="Q214" s="25">
        <f t="shared" si="38"/>
        <v>5813.383189568</v>
      </c>
      <c r="R214" s="23">
        <v>1957</v>
      </c>
      <c r="S214" s="23">
        <v>42</v>
      </c>
      <c r="T214" s="25">
        <f t="shared" si="39"/>
        <v>30.508474576271187</v>
      </c>
      <c r="U214" s="23">
        <v>4.38</v>
      </c>
      <c r="V214" s="26">
        <f t="shared" si="40"/>
        <v>111.252</v>
      </c>
      <c r="W214" s="26">
        <f t="shared" si="41"/>
        <v>28.60916924</v>
      </c>
      <c r="X214" s="26">
        <f t="shared" si="47"/>
        <v>0</v>
      </c>
      <c r="Y214" s="36">
        <f t="shared" si="42"/>
        <v>2253.5621592052225</v>
      </c>
      <c r="Z214" s="34">
        <v>1967</v>
      </c>
      <c r="AA214" s="34">
        <v>42</v>
      </c>
      <c r="AB214" s="36">
        <f t="shared" si="43"/>
        <v>58.58585858585859</v>
      </c>
      <c r="AC214" s="34">
        <v>3.2</v>
      </c>
      <c r="AD214" s="37">
        <f t="shared" si="44"/>
        <v>81.28</v>
      </c>
      <c r="AE214" s="37">
        <f t="shared" si="45"/>
        <v>13.078179200000001</v>
      </c>
      <c r="AF214" s="37">
        <f t="shared" si="46"/>
        <v>30.885327999999994</v>
      </c>
    </row>
    <row r="215" spans="1:32" ht="12.75" hidden="1">
      <c r="A215" s="40">
        <f t="shared" si="37"/>
        <v>2920.377312369235</v>
      </c>
      <c r="B215" s="38">
        <v>1957</v>
      </c>
      <c r="C215" s="38">
        <v>50</v>
      </c>
      <c r="D215" s="40">
        <f t="shared" si="28"/>
        <v>45.55555555555556</v>
      </c>
      <c r="E215" s="38">
        <v>3.62</v>
      </c>
      <c r="F215" s="41">
        <f t="shared" si="29"/>
        <v>91.948</v>
      </c>
      <c r="G215" s="41">
        <f t="shared" si="30"/>
        <v>14.879897719999999</v>
      </c>
      <c r="H215" s="41">
        <f t="shared" si="31"/>
        <v>6.936734800000018</v>
      </c>
      <c r="I215" s="43">
        <f t="shared" si="35"/>
        <v>2435.274932783432</v>
      </c>
      <c r="J215" s="13">
        <v>1922</v>
      </c>
      <c r="K215" s="13">
        <v>50</v>
      </c>
      <c r="L215" s="43">
        <f t="shared" si="32"/>
        <v>45.55555555555556</v>
      </c>
      <c r="M215" s="13">
        <v>3.32</v>
      </c>
      <c r="N215" s="44">
        <f t="shared" si="33"/>
        <v>84.32799999999999</v>
      </c>
      <c r="O215" s="44">
        <f t="shared" si="34"/>
        <v>13.592955919999998</v>
      </c>
      <c r="P215" s="44">
        <f t="shared" si="36"/>
        <v>24.042872800000033</v>
      </c>
      <c r="Q215" s="25">
        <f t="shared" si="38"/>
        <v>6835.367726240001</v>
      </c>
      <c r="R215" s="23">
        <v>1966</v>
      </c>
      <c r="S215" s="23">
        <v>43</v>
      </c>
      <c r="T215" s="25">
        <f t="shared" si="39"/>
        <v>28.8135593220339</v>
      </c>
      <c r="U215" s="23">
        <v>4.65</v>
      </c>
      <c r="V215" s="26">
        <f t="shared" si="40"/>
        <v>118.11</v>
      </c>
      <c r="W215" s="26">
        <f t="shared" si="41"/>
        <v>33.638620700000004</v>
      </c>
      <c r="X215" s="26">
        <f t="shared" si="47"/>
        <v>0</v>
      </c>
      <c r="Y215" s="36">
        <f t="shared" si="42"/>
        <v>2389.1863012680174</v>
      </c>
      <c r="Z215" s="34">
        <v>1964</v>
      </c>
      <c r="AA215" s="34">
        <v>43</v>
      </c>
      <c r="AB215" s="36">
        <f t="shared" si="43"/>
        <v>57.57575757575758</v>
      </c>
      <c r="AC215" s="34">
        <v>3.29</v>
      </c>
      <c r="AD215" s="37">
        <f t="shared" si="44"/>
        <v>83.566</v>
      </c>
      <c r="AE215" s="37">
        <f t="shared" si="45"/>
        <v>13.464261740000001</v>
      </c>
      <c r="AF215" s="37">
        <f t="shared" si="46"/>
        <v>25.75348660000001</v>
      </c>
    </row>
    <row r="216" spans="1:32" ht="12.75" hidden="1">
      <c r="A216" s="40">
        <f t="shared" si="37"/>
        <v>2988.3842809228004</v>
      </c>
      <c r="B216" s="38">
        <v>1938</v>
      </c>
      <c r="C216" s="38">
        <v>51</v>
      </c>
      <c r="D216" s="40">
        <f t="shared" si="28"/>
        <v>44.44444444444444</v>
      </c>
      <c r="E216" s="38">
        <v>3.66</v>
      </c>
      <c r="F216" s="41">
        <f t="shared" si="29"/>
        <v>92.964</v>
      </c>
      <c r="G216" s="41">
        <f t="shared" si="30"/>
        <v>15.05148996</v>
      </c>
      <c r="H216" s="41">
        <f t="shared" si="31"/>
        <v>4.655916400000002</v>
      </c>
      <c r="I216" s="43">
        <f t="shared" si="35"/>
        <v>2466.245293838474</v>
      </c>
      <c r="J216" s="13">
        <v>2004</v>
      </c>
      <c r="K216" s="13">
        <v>51</v>
      </c>
      <c r="L216" s="43">
        <f t="shared" si="32"/>
        <v>44.44444444444444</v>
      </c>
      <c r="M216" s="13">
        <v>3.34</v>
      </c>
      <c r="N216" s="44">
        <f t="shared" si="33"/>
        <v>84.836</v>
      </c>
      <c r="O216" s="44">
        <f t="shared" si="34"/>
        <v>13.678752040000001</v>
      </c>
      <c r="P216" s="44">
        <f t="shared" si="36"/>
        <v>22.90246360000001</v>
      </c>
      <c r="Q216" s="25">
        <f t="shared" si="38"/>
        <v>6873.219005375999</v>
      </c>
      <c r="R216" s="23">
        <v>1951</v>
      </c>
      <c r="S216" s="23">
        <v>44</v>
      </c>
      <c r="T216" s="25">
        <f t="shared" si="39"/>
        <v>27.11864406779661</v>
      </c>
      <c r="U216" s="23">
        <v>4.66</v>
      </c>
      <c r="V216" s="26">
        <f t="shared" si="40"/>
        <v>118.36399999999999</v>
      </c>
      <c r="W216" s="26">
        <f t="shared" si="41"/>
        <v>33.824896679999995</v>
      </c>
      <c r="X216" s="26">
        <f t="shared" si="47"/>
        <v>0</v>
      </c>
      <c r="Y216" s="36">
        <f t="shared" si="42"/>
        <v>2404.500257097536</v>
      </c>
      <c r="Z216" s="34">
        <v>1938</v>
      </c>
      <c r="AA216" s="34">
        <v>44</v>
      </c>
      <c r="AB216" s="36">
        <f t="shared" si="43"/>
        <v>56.56565656565656</v>
      </c>
      <c r="AC216" s="34">
        <v>3.3</v>
      </c>
      <c r="AD216" s="37">
        <f t="shared" si="44"/>
        <v>83.82</v>
      </c>
      <c r="AE216" s="37">
        <f t="shared" si="45"/>
        <v>13.5071598</v>
      </c>
      <c r="AF216" s="37">
        <f t="shared" si="46"/>
        <v>25.183282000000027</v>
      </c>
    </row>
    <row r="217" spans="1:32" ht="12.75" hidden="1">
      <c r="A217" s="40">
        <f t="shared" si="37"/>
        <v>3504.4551622719996</v>
      </c>
      <c r="B217" s="38">
        <v>2004</v>
      </c>
      <c r="C217" s="38">
        <v>52</v>
      </c>
      <c r="D217" s="40">
        <f t="shared" si="28"/>
        <v>43.333333333333336</v>
      </c>
      <c r="E217" s="38">
        <v>3.77</v>
      </c>
      <c r="F217" s="41">
        <f t="shared" si="29"/>
        <v>95.758</v>
      </c>
      <c r="G217" s="41">
        <f t="shared" si="30"/>
        <v>17.24633446</v>
      </c>
      <c r="H217" s="41">
        <f t="shared" si="31"/>
        <v>0</v>
      </c>
      <c r="I217" s="43">
        <f t="shared" si="35"/>
        <v>2513.0677454881825</v>
      </c>
      <c r="J217" s="13">
        <v>1990</v>
      </c>
      <c r="K217" s="13">
        <v>52</v>
      </c>
      <c r="L217" s="43">
        <f t="shared" si="32"/>
        <v>43.333333333333336</v>
      </c>
      <c r="M217" s="13">
        <v>3.37</v>
      </c>
      <c r="N217" s="44">
        <f t="shared" si="33"/>
        <v>85.598</v>
      </c>
      <c r="O217" s="44">
        <f t="shared" si="34"/>
        <v>13.807446220000001</v>
      </c>
      <c r="P217" s="44">
        <f t="shared" si="36"/>
        <v>21.191849800000007</v>
      </c>
      <c r="Q217" s="25">
        <f t="shared" si="38"/>
        <v>6911.0702845119995</v>
      </c>
      <c r="R217" s="23">
        <v>1997</v>
      </c>
      <c r="S217" s="23">
        <v>45</v>
      </c>
      <c r="T217" s="25">
        <f t="shared" si="39"/>
        <v>25.423728813559322</v>
      </c>
      <c r="U217" s="23">
        <v>4.67</v>
      </c>
      <c r="V217" s="26">
        <f t="shared" si="40"/>
        <v>118.618</v>
      </c>
      <c r="W217" s="26">
        <f t="shared" si="41"/>
        <v>34.01117266</v>
      </c>
      <c r="X217" s="26">
        <f t="shared" si="47"/>
        <v>0</v>
      </c>
      <c r="Y217" s="36">
        <f t="shared" si="42"/>
        <v>2466.245293838474</v>
      </c>
      <c r="Z217" s="34">
        <v>1954</v>
      </c>
      <c r="AA217" s="34">
        <v>45</v>
      </c>
      <c r="AB217" s="36">
        <f t="shared" si="43"/>
        <v>55.55555555555556</v>
      </c>
      <c r="AC217" s="34">
        <v>3.34</v>
      </c>
      <c r="AD217" s="37">
        <f t="shared" si="44"/>
        <v>84.836</v>
      </c>
      <c r="AE217" s="37">
        <f t="shared" si="45"/>
        <v>13.678752040000001</v>
      </c>
      <c r="AF217" s="37">
        <f t="shared" si="46"/>
        <v>22.90246360000001</v>
      </c>
    </row>
    <row r="218" spans="1:32" ht="12.75" hidden="1">
      <c r="A218" s="40">
        <f t="shared" si="37"/>
        <v>3845.116674496</v>
      </c>
      <c r="B218" s="38">
        <v>1933</v>
      </c>
      <c r="C218" s="38">
        <v>53</v>
      </c>
      <c r="D218" s="40">
        <f t="shared" si="28"/>
        <v>42.22222222222222</v>
      </c>
      <c r="E218" s="38">
        <v>3.86</v>
      </c>
      <c r="F218" s="41">
        <f t="shared" si="29"/>
        <v>98.044</v>
      </c>
      <c r="G218" s="41">
        <f t="shared" si="30"/>
        <v>18.92281828</v>
      </c>
      <c r="H218" s="41">
        <f t="shared" si="31"/>
        <v>0</v>
      </c>
      <c r="I218" s="43">
        <f t="shared" si="35"/>
        <v>2608.0335250293247</v>
      </c>
      <c r="J218" s="13">
        <v>1944</v>
      </c>
      <c r="K218" s="13">
        <v>53</v>
      </c>
      <c r="L218" s="43">
        <f t="shared" si="32"/>
        <v>42.22222222222222</v>
      </c>
      <c r="M218" s="13">
        <v>3.43</v>
      </c>
      <c r="N218" s="44">
        <f t="shared" si="33"/>
        <v>87.122</v>
      </c>
      <c r="O218" s="44">
        <f t="shared" si="34"/>
        <v>14.064834580000001</v>
      </c>
      <c r="P218" s="44">
        <f t="shared" si="36"/>
        <v>17.7706222</v>
      </c>
      <c r="Q218" s="25">
        <f t="shared" si="38"/>
        <v>7213.880517599999</v>
      </c>
      <c r="R218" s="23">
        <v>2004</v>
      </c>
      <c r="S218" s="23">
        <v>46</v>
      </c>
      <c r="T218" s="25">
        <f t="shared" si="39"/>
        <v>23.728813559322035</v>
      </c>
      <c r="U218" s="23">
        <v>4.75</v>
      </c>
      <c r="V218" s="26">
        <f t="shared" si="40"/>
        <v>120.64999999999999</v>
      </c>
      <c r="W218" s="26">
        <f t="shared" si="41"/>
        <v>35.501380499999996</v>
      </c>
      <c r="X218" s="26">
        <f t="shared" si="47"/>
        <v>0</v>
      </c>
      <c r="Y218" s="36">
        <f t="shared" si="42"/>
        <v>2497.41134026266</v>
      </c>
      <c r="Z218" s="34">
        <v>1972</v>
      </c>
      <c r="AA218" s="34">
        <v>46</v>
      </c>
      <c r="AB218" s="36">
        <f t="shared" si="43"/>
        <v>54.54545454545454</v>
      </c>
      <c r="AC218" s="34">
        <v>3.36</v>
      </c>
      <c r="AD218" s="37">
        <f t="shared" si="44"/>
        <v>85.344</v>
      </c>
      <c r="AE218" s="37">
        <f t="shared" si="45"/>
        <v>13.76454816</v>
      </c>
      <c r="AF218" s="37">
        <f t="shared" si="46"/>
        <v>21.762054400000018</v>
      </c>
    </row>
    <row r="219" spans="1:32" ht="12.75" hidden="1">
      <c r="A219" s="40">
        <f t="shared" si="37"/>
        <v>4147.926907583999</v>
      </c>
      <c r="B219" s="38">
        <v>1998</v>
      </c>
      <c r="C219" s="38">
        <v>54</v>
      </c>
      <c r="D219" s="40">
        <f t="shared" si="28"/>
        <v>41.11111111111111</v>
      </c>
      <c r="E219" s="38">
        <v>3.94</v>
      </c>
      <c r="F219" s="41">
        <f t="shared" si="29"/>
        <v>100.076</v>
      </c>
      <c r="G219" s="41">
        <f t="shared" si="30"/>
        <v>20.413026119999998</v>
      </c>
      <c r="H219" s="41">
        <f t="shared" si="31"/>
        <v>0</v>
      </c>
      <c r="I219" s="43">
        <f t="shared" si="35"/>
        <v>2721.0528555680094</v>
      </c>
      <c r="J219" s="13">
        <v>1929</v>
      </c>
      <c r="K219" s="13">
        <v>54</v>
      </c>
      <c r="L219" s="43">
        <f t="shared" si="32"/>
        <v>41.11111111111111</v>
      </c>
      <c r="M219" s="13">
        <v>3.5</v>
      </c>
      <c r="N219" s="44">
        <f t="shared" si="33"/>
        <v>88.89999999999999</v>
      </c>
      <c r="O219" s="44">
        <f t="shared" si="34"/>
        <v>14.365120999999998</v>
      </c>
      <c r="P219" s="44">
        <f t="shared" si="36"/>
        <v>13.779190000000035</v>
      </c>
      <c r="Q219" s="25">
        <f t="shared" si="38"/>
        <v>7289.583075871998</v>
      </c>
      <c r="R219" s="23">
        <v>1983</v>
      </c>
      <c r="S219" s="23">
        <v>47</v>
      </c>
      <c r="T219" s="25">
        <f t="shared" si="39"/>
        <v>22.033898305084744</v>
      </c>
      <c r="U219" s="23">
        <v>4.77</v>
      </c>
      <c r="V219" s="26">
        <f t="shared" si="40"/>
        <v>121.15799999999999</v>
      </c>
      <c r="W219" s="26">
        <f t="shared" si="41"/>
        <v>35.87393245999999</v>
      </c>
      <c r="X219" s="26">
        <f t="shared" si="47"/>
        <v>0</v>
      </c>
      <c r="Y219" s="36">
        <f t="shared" si="42"/>
        <v>2560.3304892184656</v>
      </c>
      <c r="Z219" s="34">
        <v>1916</v>
      </c>
      <c r="AA219" s="34">
        <v>47</v>
      </c>
      <c r="AB219" s="36">
        <f t="shared" si="43"/>
        <v>53.535353535353536</v>
      </c>
      <c r="AC219" s="34">
        <v>3.4</v>
      </c>
      <c r="AD219" s="37">
        <f t="shared" si="44"/>
        <v>86.36</v>
      </c>
      <c r="AE219" s="37">
        <f t="shared" si="45"/>
        <v>13.936140400000001</v>
      </c>
      <c r="AF219" s="37">
        <f t="shared" si="46"/>
        <v>19.481236000000003</v>
      </c>
    </row>
    <row r="220" spans="1:32" ht="12.75" hidden="1">
      <c r="A220" s="40">
        <f t="shared" si="37"/>
        <v>4223.629465855998</v>
      </c>
      <c r="B220" s="38">
        <v>1949</v>
      </c>
      <c r="C220" s="38">
        <v>55</v>
      </c>
      <c r="D220" s="40">
        <f t="shared" si="28"/>
        <v>40</v>
      </c>
      <c r="E220" s="38">
        <v>3.96</v>
      </c>
      <c r="F220" s="41">
        <f t="shared" si="29"/>
        <v>100.58399999999999</v>
      </c>
      <c r="G220" s="41">
        <f t="shared" si="30"/>
        <v>20.785578079999993</v>
      </c>
      <c r="H220" s="41">
        <f t="shared" si="31"/>
        <v>0</v>
      </c>
      <c r="I220" s="43">
        <f t="shared" si="35"/>
        <v>2971.30915677098</v>
      </c>
      <c r="J220" s="13">
        <v>1967</v>
      </c>
      <c r="K220" s="13">
        <v>55</v>
      </c>
      <c r="L220" s="43">
        <f t="shared" si="32"/>
        <v>40</v>
      </c>
      <c r="M220" s="13">
        <v>3.65</v>
      </c>
      <c r="N220" s="44">
        <f t="shared" si="33"/>
        <v>92.71</v>
      </c>
      <c r="O220" s="44">
        <f t="shared" si="34"/>
        <v>15.008591899999999</v>
      </c>
      <c r="P220" s="44">
        <f t="shared" si="36"/>
        <v>5.226121000000013</v>
      </c>
      <c r="Q220" s="25">
        <f t="shared" si="38"/>
        <v>7705.947146367997</v>
      </c>
      <c r="R220" s="23">
        <v>1998</v>
      </c>
      <c r="S220" s="23">
        <v>48</v>
      </c>
      <c r="T220" s="25">
        <f t="shared" si="39"/>
        <v>20.33898305084746</v>
      </c>
      <c r="U220" s="23">
        <v>4.88</v>
      </c>
      <c r="V220" s="26">
        <f t="shared" si="40"/>
        <v>123.95199999999998</v>
      </c>
      <c r="W220" s="26">
        <f t="shared" si="41"/>
        <v>37.92296823999999</v>
      </c>
      <c r="X220" s="26">
        <f t="shared" si="47"/>
        <v>0</v>
      </c>
      <c r="Y220" s="36">
        <f t="shared" si="42"/>
        <v>2672.3224715691426</v>
      </c>
      <c r="Z220" s="34">
        <v>1969</v>
      </c>
      <c r="AA220" s="34">
        <v>48</v>
      </c>
      <c r="AB220" s="36">
        <f t="shared" si="43"/>
        <v>52.52525252525253</v>
      </c>
      <c r="AC220" s="34">
        <v>3.47</v>
      </c>
      <c r="AD220" s="37">
        <f t="shared" si="44"/>
        <v>88.138</v>
      </c>
      <c r="AE220" s="37">
        <f t="shared" si="45"/>
        <v>14.236426820000002</v>
      </c>
      <c r="AF220" s="37">
        <f t="shared" si="46"/>
        <v>15.489803799999983</v>
      </c>
    </row>
    <row r="221" spans="1:32" ht="12.75" hidden="1">
      <c r="A221" s="40">
        <f t="shared" si="37"/>
        <v>4375.0345824</v>
      </c>
      <c r="B221" s="38">
        <v>1925</v>
      </c>
      <c r="C221" s="38">
        <v>56</v>
      </c>
      <c r="D221" s="40">
        <f t="shared" si="28"/>
        <v>38.88888888888889</v>
      </c>
      <c r="E221" s="38">
        <v>4</v>
      </c>
      <c r="F221" s="41">
        <f t="shared" si="29"/>
        <v>101.6</v>
      </c>
      <c r="G221" s="41">
        <f t="shared" si="30"/>
        <v>21.530682</v>
      </c>
      <c r="H221" s="41">
        <f t="shared" si="31"/>
        <v>0</v>
      </c>
      <c r="I221" s="43">
        <f t="shared" si="35"/>
        <v>3057.173990952945</v>
      </c>
      <c r="J221" s="13">
        <v>1957</v>
      </c>
      <c r="K221" s="13">
        <v>56</v>
      </c>
      <c r="L221" s="43">
        <f t="shared" si="32"/>
        <v>38.88888888888889</v>
      </c>
      <c r="M221" s="13">
        <v>3.7</v>
      </c>
      <c r="N221" s="44">
        <f t="shared" si="33"/>
        <v>93.98</v>
      </c>
      <c r="O221" s="44">
        <f t="shared" si="34"/>
        <v>15.223082200000002</v>
      </c>
      <c r="P221" s="44">
        <f t="shared" si="36"/>
        <v>2.3750979999999875</v>
      </c>
      <c r="Q221" s="25">
        <f t="shared" si="38"/>
        <v>8425.121449952</v>
      </c>
      <c r="R221" s="23">
        <v>1950</v>
      </c>
      <c r="S221" s="23">
        <v>49</v>
      </c>
      <c r="T221" s="25">
        <f t="shared" si="39"/>
        <v>18.64406779661017</v>
      </c>
      <c r="U221" s="23">
        <v>5.07</v>
      </c>
      <c r="V221" s="26">
        <f t="shared" si="40"/>
        <v>128.778</v>
      </c>
      <c r="W221" s="26">
        <f t="shared" si="41"/>
        <v>41.46221186</v>
      </c>
      <c r="X221" s="26">
        <f t="shared" si="47"/>
        <v>0</v>
      </c>
      <c r="Y221" s="36">
        <f t="shared" si="42"/>
        <v>2803.248589078512</v>
      </c>
      <c r="Z221" s="34">
        <v>1921</v>
      </c>
      <c r="AA221" s="34">
        <v>49</v>
      </c>
      <c r="AB221" s="36">
        <f t="shared" si="43"/>
        <v>51.515151515151516</v>
      </c>
      <c r="AC221" s="34">
        <v>3.55</v>
      </c>
      <c r="AD221" s="37">
        <f t="shared" si="44"/>
        <v>90.16999999999999</v>
      </c>
      <c r="AE221" s="37">
        <f t="shared" si="45"/>
        <v>14.579611299999998</v>
      </c>
      <c r="AF221" s="37">
        <f t="shared" si="46"/>
        <v>10.928167000000037</v>
      </c>
    </row>
    <row r="222" spans="1:32" ht="12.75" hidden="1">
      <c r="A222" s="40">
        <f t="shared" si="37"/>
        <v>4375.0345824</v>
      </c>
      <c r="B222" s="38">
        <v>1979</v>
      </c>
      <c r="C222" s="38">
        <v>57</v>
      </c>
      <c r="D222" s="40">
        <f t="shared" si="28"/>
        <v>37.77777777777778</v>
      </c>
      <c r="E222" s="38">
        <v>4</v>
      </c>
      <c r="F222" s="41">
        <f t="shared" si="29"/>
        <v>101.6</v>
      </c>
      <c r="G222" s="41">
        <f t="shared" si="30"/>
        <v>21.530682</v>
      </c>
      <c r="H222" s="41">
        <f t="shared" si="31"/>
        <v>0</v>
      </c>
      <c r="I222" s="43">
        <f t="shared" si="35"/>
        <v>3996.5217910399983</v>
      </c>
      <c r="J222" s="13">
        <v>1946</v>
      </c>
      <c r="K222" s="13">
        <v>57</v>
      </c>
      <c r="L222" s="43">
        <f t="shared" si="32"/>
        <v>37.77777777777778</v>
      </c>
      <c r="M222" s="13">
        <v>3.9</v>
      </c>
      <c r="N222" s="44">
        <f t="shared" si="33"/>
        <v>99.05999999999999</v>
      </c>
      <c r="O222" s="44">
        <f t="shared" si="34"/>
        <v>19.667922199999992</v>
      </c>
      <c r="P222" s="44">
        <f t="shared" si="36"/>
        <v>0</v>
      </c>
      <c r="Q222" s="25">
        <f t="shared" si="38"/>
        <v>9825.618777984</v>
      </c>
      <c r="R222" s="23">
        <v>2001</v>
      </c>
      <c r="S222" s="23">
        <v>50</v>
      </c>
      <c r="T222" s="25">
        <f t="shared" si="39"/>
        <v>16.94915254237288</v>
      </c>
      <c r="U222" s="23">
        <v>5.44</v>
      </c>
      <c r="V222" s="26">
        <f t="shared" si="40"/>
        <v>138.17600000000002</v>
      </c>
      <c r="W222" s="26">
        <f t="shared" si="41"/>
        <v>48.35442312000001</v>
      </c>
      <c r="X222" s="26">
        <f t="shared" si="47"/>
        <v>0</v>
      </c>
      <c r="Y222" s="36">
        <f t="shared" si="42"/>
        <v>2869.8857600480655</v>
      </c>
      <c r="Z222" s="34">
        <v>2004</v>
      </c>
      <c r="AA222" s="34">
        <v>50</v>
      </c>
      <c r="AB222" s="36">
        <f t="shared" si="43"/>
        <v>50.505050505050505</v>
      </c>
      <c r="AC222" s="34">
        <v>3.59</v>
      </c>
      <c r="AD222" s="37">
        <f t="shared" si="44"/>
        <v>91.18599999999999</v>
      </c>
      <c r="AE222" s="37">
        <f t="shared" si="45"/>
        <v>14.751203539999999</v>
      </c>
      <c r="AF222" s="37">
        <f t="shared" si="46"/>
        <v>8.647348600000022</v>
      </c>
    </row>
    <row r="223" spans="1:32" ht="12.75" hidden="1">
      <c r="A223" s="40">
        <f t="shared" si="37"/>
        <v>4791.398652896002</v>
      </c>
      <c r="B223" s="38">
        <v>1924</v>
      </c>
      <c r="C223" s="38">
        <v>58</v>
      </c>
      <c r="D223" s="40">
        <f t="shared" si="28"/>
        <v>36.666666666666664</v>
      </c>
      <c r="E223" s="38">
        <v>4.11</v>
      </c>
      <c r="F223" s="41">
        <f t="shared" si="29"/>
        <v>104.394</v>
      </c>
      <c r="G223" s="41">
        <f t="shared" si="30"/>
        <v>23.57971778000001</v>
      </c>
      <c r="H223" s="41">
        <f t="shared" si="31"/>
        <v>0</v>
      </c>
      <c r="I223" s="43">
        <f t="shared" si="35"/>
        <v>4034.373070175999</v>
      </c>
      <c r="J223" s="13">
        <v>1938</v>
      </c>
      <c r="K223" s="13">
        <v>58</v>
      </c>
      <c r="L223" s="43">
        <f t="shared" si="32"/>
        <v>36.666666666666664</v>
      </c>
      <c r="M223" s="13">
        <v>3.91</v>
      </c>
      <c r="N223" s="44">
        <f t="shared" si="33"/>
        <v>99.314</v>
      </c>
      <c r="O223" s="44">
        <f t="shared" si="34"/>
        <v>19.854198179999997</v>
      </c>
      <c r="P223" s="44">
        <f t="shared" si="36"/>
        <v>0</v>
      </c>
      <c r="Q223" s="25">
        <f t="shared" si="38"/>
        <v>9863.47005712</v>
      </c>
      <c r="R223" s="23">
        <v>1999</v>
      </c>
      <c r="S223" s="23">
        <v>51</v>
      </c>
      <c r="T223" s="25">
        <f t="shared" si="39"/>
        <v>15.254237288135593</v>
      </c>
      <c r="U223" s="23">
        <v>5.45</v>
      </c>
      <c r="V223" s="26">
        <f t="shared" si="40"/>
        <v>138.43</v>
      </c>
      <c r="W223" s="26">
        <f t="shared" si="41"/>
        <v>48.5406991</v>
      </c>
      <c r="X223" s="26">
        <f t="shared" si="47"/>
        <v>0</v>
      </c>
      <c r="Y223" s="36">
        <f t="shared" si="42"/>
        <v>2886.66735614617</v>
      </c>
      <c r="Z223" s="34">
        <v>1912</v>
      </c>
      <c r="AA223" s="34">
        <v>51</v>
      </c>
      <c r="AB223" s="36">
        <f t="shared" si="43"/>
        <v>49.494949494949495</v>
      </c>
      <c r="AC223" s="34">
        <v>3.6</v>
      </c>
      <c r="AD223" s="37">
        <f t="shared" si="44"/>
        <v>91.44</v>
      </c>
      <c r="AE223" s="37">
        <f t="shared" si="45"/>
        <v>14.794101600000001</v>
      </c>
      <c r="AF223" s="37">
        <f t="shared" si="46"/>
        <v>8.077144000000011</v>
      </c>
    </row>
    <row r="224" spans="1:32" ht="12.75" hidden="1">
      <c r="A224" s="40">
        <f t="shared" si="37"/>
        <v>4904.952490303999</v>
      </c>
      <c r="B224" s="38">
        <v>1968</v>
      </c>
      <c r="C224" s="38">
        <v>59</v>
      </c>
      <c r="D224" s="40">
        <f t="shared" si="28"/>
        <v>35.55555555555556</v>
      </c>
      <c r="E224" s="38">
        <v>4.14</v>
      </c>
      <c r="F224" s="41">
        <f t="shared" si="29"/>
        <v>105.15599999999999</v>
      </c>
      <c r="G224" s="41">
        <f t="shared" si="30"/>
        <v>24.138545719999996</v>
      </c>
      <c r="H224" s="41">
        <f t="shared" si="31"/>
        <v>0</v>
      </c>
      <c r="I224" s="43">
        <f t="shared" si="35"/>
        <v>4147.926907583999</v>
      </c>
      <c r="J224" s="13">
        <v>1968</v>
      </c>
      <c r="K224" s="13">
        <v>59</v>
      </c>
      <c r="L224" s="43">
        <f t="shared" si="32"/>
        <v>35.55555555555556</v>
      </c>
      <c r="M224" s="13">
        <v>3.94</v>
      </c>
      <c r="N224" s="44">
        <f t="shared" si="33"/>
        <v>100.076</v>
      </c>
      <c r="O224" s="44">
        <f t="shared" si="34"/>
        <v>20.413026119999998</v>
      </c>
      <c r="P224" s="44">
        <f t="shared" si="36"/>
        <v>0</v>
      </c>
      <c r="Q224" s="25">
        <f t="shared" si="38"/>
        <v>10014.875173664</v>
      </c>
      <c r="R224" s="23">
        <v>1972</v>
      </c>
      <c r="S224" s="23">
        <v>52</v>
      </c>
      <c r="T224" s="25">
        <f t="shared" si="39"/>
        <v>13.559322033898304</v>
      </c>
      <c r="U224" s="23">
        <v>5.49</v>
      </c>
      <c r="V224" s="26">
        <f t="shared" si="40"/>
        <v>139.446</v>
      </c>
      <c r="W224" s="26">
        <f t="shared" si="41"/>
        <v>49.28580302</v>
      </c>
      <c r="X224" s="26">
        <f t="shared" si="47"/>
        <v>0</v>
      </c>
      <c r="Y224" s="36">
        <f t="shared" si="42"/>
        <v>2886.66735614617</v>
      </c>
      <c r="Z224" s="34">
        <v>1932</v>
      </c>
      <c r="AA224" s="34">
        <v>52</v>
      </c>
      <c r="AB224" s="36">
        <f t="shared" si="43"/>
        <v>48.484848484848484</v>
      </c>
      <c r="AC224" s="34">
        <v>3.6</v>
      </c>
      <c r="AD224" s="37">
        <f t="shared" si="44"/>
        <v>91.44</v>
      </c>
      <c r="AE224" s="37">
        <f t="shared" si="45"/>
        <v>14.794101600000001</v>
      </c>
      <c r="AF224" s="37">
        <f t="shared" si="46"/>
        <v>8.077144000000011</v>
      </c>
    </row>
    <row r="225" spans="1:32" ht="12.75" hidden="1">
      <c r="A225" s="40">
        <f t="shared" si="37"/>
        <v>4942.80376944</v>
      </c>
      <c r="B225" s="38">
        <v>1928</v>
      </c>
      <c r="C225" s="38">
        <v>60</v>
      </c>
      <c r="D225" s="40">
        <f t="shared" si="28"/>
        <v>34.44444444444444</v>
      </c>
      <c r="E225" s="38">
        <v>4.15</v>
      </c>
      <c r="F225" s="41">
        <f t="shared" si="29"/>
        <v>105.41</v>
      </c>
      <c r="G225" s="41">
        <f t="shared" si="30"/>
        <v>24.3248217</v>
      </c>
      <c r="H225" s="41">
        <f t="shared" si="31"/>
        <v>0</v>
      </c>
      <c r="I225" s="43">
        <f t="shared" si="35"/>
        <v>4450.7371406719985</v>
      </c>
      <c r="J225" s="13">
        <v>1966</v>
      </c>
      <c r="K225" s="13">
        <v>60</v>
      </c>
      <c r="L225" s="43">
        <f t="shared" si="32"/>
        <v>34.44444444444444</v>
      </c>
      <c r="M225" s="13">
        <v>4.02</v>
      </c>
      <c r="N225" s="44">
        <f t="shared" si="33"/>
        <v>102.10799999999999</v>
      </c>
      <c r="O225" s="44">
        <f t="shared" si="34"/>
        <v>21.903233959999994</v>
      </c>
      <c r="P225" s="44">
        <f t="shared" si="36"/>
        <v>0</v>
      </c>
      <c r="Q225" s="25">
        <f t="shared" si="38"/>
        <v>10204.131569343996</v>
      </c>
      <c r="R225" s="23">
        <v>1958</v>
      </c>
      <c r="S225" s="23">
        <v>53</v>
      </c>
      <c r="T225" s="25">
        <f t="shared" si="39"/>
        <v>11.864406779661017</v>
      </c>
      <c r="U225" s="23">
        <v>5.54</v>
      </c>
      <c r="V225" s="26">
        <f t="shared" si="40"/>
        <v>140.71599999999998</v>
      </c>
      <c r="W225" s="26">
        <f t="shared" si="41"/>
        <v>50.217182919999985</v>
      </c>
      <c r="X225" s="26">
        <f t="shared" si="47"/>
        <v>0</v>
      </c>
      <c r="Y225" s="36">
        <f t="shared" si="42"/>
        <v>2937.305672494197</v>
      </c>
      <c r="Z225" s="34">
        <v>1974</v>
      </c>
      <c r="AA225" s="34">
        <v>53</v>
      </c>
      <c r="AB225" s="36">
        <f t="shared" si="43"/>
        <v>47.474747474747474</v>
      </c>
      <c r="AC225" s="34">
        <v>3.63</v>
      </c>
      <c r="AD225" s="37">
        <f t="shared" si="44"/>
        <v>92.202</v>
      </c>
      <c r="AE225" s="37">
        <f t="shared" si="45"/>
        <v>14.92279578</v>
      </c>
      <c r="AF225" s="37">
        <f t="shared" si="46"/>
        <v>6.366530200000007</v>
      </c>
    </row>
    <row r="226" spans="1:32" ht="12.75" hidden="1">
      <c r="A226" s="40">
        <f t="shared" si="37"/>
        <v>5132.0601651199995</v>
      </c>
      <c r="B226" s="38">
        <v>1980</v>
      </c>
      <c r="C226" s="38">
        <v>61</v>
      </c>
      <c r="D226" s="40">
        <f t="shared" si="28"/>
        <v>33.33333333333333</v>
      </c>
      <c r="E226" s="38">
        <v>4.2</v>
      </c>
      <c r="F226" s="41">
        <f t="shared" si="29"/>
        <v>106.67999999999999</v>
      </c>
      <c r="G226" s="41">
        <f t="shared" si="30"/>
        <v>25.256201599999997</v>
      </c>
      <c r="H226" s="41">
        <f t="shared" si="31"/>
        <v>0</v>
      </c>
      <c r="I226" s="43">
        <f t="shared" si="35"/>
        <v>4526.439698944</v>
      </c>
      <c r="J226" s="13">
        <v>2005</v>
      </c>
      <c r="K226" s="13">
        <v>61</v>
      </c>
      <c r="L226" s="43">
        <f t="shared" si="32"/>
        <v>33.33333333333333</v>
      </c>
      <c r="M226" s="13">
        <v>4.04</v>
      </c>
      <c r="N226" s="44">
        <f t="shared" si="33"/>
        <v>102.616</v>
      </c>
      <c r="O226" s="44">
        <f t="shared" si="34"/>
        <v>22.275785920000004</v>
      </c>
      <c r="P226" s="44">
        <f t="shared" si="36"/>
        <v>0</v>
      </c>
      <c r="Q226" s="25">
        <f t="shared" si="38"/>
        <v>11188.264826879999</v>
      </c>
      <c r="R226" s="23">
        <v>1979</v>
      </c>
      <c r="S226" s="23">
        <v>54</v>
      </c>
      <c r="T226" s="25">
        <f t="shared" si="39"/>
        <v>10.16949152542373</v>
      </c>
      <c r="U226" s="23">
        <v>5.8</v>
      </c>
      <c r="V226" s="26">
        <f t="shared" si="40"/>
        <v>147.32</v>
      </c>
      <c r="W226" s="26">
        <f t="shared" si="41"/>
        <v>55.0603584</v>
      </c>
      <c r="X226" s="26">
        <f t="shared" si="47"/>
        <v>0</v>
      </c>
      <c r="Y226" s="36">
        <f t="shared" si="42"/>
        <v>3466.603883135999</v>
      </c>
      <c r="Z226" s="34">
        <v>1962</v>
      </c>
      <c r="AA226" s="34">
        <v>54</v>
      </c>
      <c r="AB226" s="36">
        <f t="shared" si="43"/>
        <v>46.464646464646464</v>
      </c>
      <c r="AC226" s="34">
        <v>3.76</v>
      </c>
      <c r="AD226" s="37">
        <f t="shared" si="44"/>
        <v>95.50399999999999</v>
      </c>
      <c r="AE226" s="37">
        <f t="shared" si="45"/>
        <v>17.060058479999995</v>
      </c>
      <c r="AF226" s="37">
        <f t="shared" si="46"/>
        <v>0</v>
      </c>
    </row>
    <row r="227" spans="1:32" ht="12.75" hidden="1">
      <c r="A227" s="40">
        <f t="shared" si="37"/>
        <v>5132.0601651199995</v>
      </c>
      <c r="B227" s="38">
        <v>2000</v>
      </c>
      <c r="C227" s="38">
        <v>62</v>
      </c>
      <c r="D227" s="40">
        <f t="shared" si="28"/>
        <v>32.22222222222222</v>
      </c>
      <c r="E227" s="38">
        <v>4.2</v>
      </c>
      <c r="F227" s="41">
        <f t="shared" si="29"/>
        <v>106.67999999999999</v>
      </c>
      <c r="G227" s="41">
        <f t="shared" si="30"/>
        <v>25.256201599999997</v>
      </c>
      <c r="H227" s="41">
        <f t="shared" si="31"/>
        <v>0</v>
      </c>
      <c r="I227" s="43">
        <f t="shared" si="35"/>
        <v>4564.290978079998</v>
      </c>
      <c r="J227" s="13">
        <v>1921</v>
      </c>
      <c r="K227" s="13">
        <v>62</v>
      </c>
      <c r="L227" s="43">
        <f t="shared" si="32"/>
        <v>32.22222222222222</v>
      </c>
      <c r="M227" s="13">
        <v>4.05</v>
      </c>
      <c r="N227" s="44">
        <f t="shared" si="33"/>
        <v>102.86999999999999</v>
      </c>
      <c r="O227" s="44">
        <f t="shared" si="34"/>
        <v>22.462061899999995</v>
      </c>
      <c r="P227" s="44">
        <f t="shared" si="36"/>
        <v>0</v>
      </c>
      <c r="Q227" s="25">
        <f t="shared" si="38"/>
        <v>11869.587851328</v>
      </c>
      <c r="R227" s="23">
        <v>1993</v>
      </c>
      <c r="S227" s="23">
        <v>55</v>
      </c>
      <c r="T227" s="25">
        <f t="shared" si="39"/>
        <v>8.47457627118644</v>
      </c>
      <c r="U227" s="23">
        <v>5.98</v>
      </c>
      <c r="V227" s="26">
        <f t="shared" si="40"/>
        <v>151.892</v>
      </c>
      <c r="W227" s="26">
        <f t="shared" si="41"/>
        <v>58.41332604</v>
      </c>
      <c r="X227" s="26">
        <f t="shared" si="47"/>
        <v>0</v>
      </c>
      <c r="Y227" s="36">
        <f t="shared" si="42"/>
        <v>3504.4551622719996</v>
      </c>
      <c r="Z227" s="34">
        <v>1985</v>
      </c>
      <c r="AA227" s="34">
        <v>55</v>
      </c>
      <c r="AB227" s="36">
        <f t="shared" si="43"/>
        <v>45.45454545454545</v>
      </c>
      <c r="AC227" s="34">
        <v>3.77</v>
      </c>
      <c r="AD227" s="37">
        <f t="shared" si="44"/>
        <v>95.758</v>
      </c>
      <c r="AE227" s="37">
        <f t="shared" si="45"/>
        <v>17.24633446</v>
      </c>
      <c r="AF227" s="37">
        <f t="shared" si="46"/>
        <v>0</v>
      </c>
    </row>
    <row r="228" spans="1:32" ht="12.75" hidden="1">
      <c r="A228" s="40">
        <f t="shared" si="37"/>
        <v>5926.937026976</v>
      </c>
      <c r="B228" s="38">
        <v>1930</v>
      </c>
      <c r="C228" s="38">
        <v>63</v>
      </c>
      <c r="D228" s="40">
        <f t="shared" si="28"/>
        <v>31.11111111111111</v>
      </c>
      <c r="E228" s="38">
        <v>4.41</v>
      </c>
      <c r="F228" s="41">
        <f t="shared" si="29"/>
        <v>112.014</v>
      </c>
      <c r="G228" s="41">
        <f t="shared" si="30"/>
        <v>29.16799718</v>
      </c>
      <c r="H228" s="41">
        <f t="shared" si="31"/>
        <v>0</v>
      </c>
      <c r="I228" s="43">
        <f t="shared" si="35"/>
        <v>4602.142257215997</v>
      </c>
      <c r="J228" s="13">
        <v>1951</v>
      </c>
      <c r="K228" s="13">
        <v>63</v>
      </c>
      <c r="L228" s="43">
        <f t="shared" si="32"/>
        <v>31.11111111111111</v>
      </c>
      <c r="M228" s="13">
        <v>4.06</v>
      </c>
      <c r="N228" s="44">
        <f t="shared" si="33"/>
        <v>103.12399999999998</v>
      </c>
      <c r="O228" s="44">
        <f t="shared" si="34"/>
        <v>22.648337879999985</v>
      </c>
      <c r="P228" s="44">
        <f t="shared" si="36"/>
        <v>0</v>
      </c>
      <c r="Q228" s="25">
        <f t="shared" si="38"/>
        <v>12588.762154911998</v>
      </c>
      <c r="R228" s="23">
        <v>1988</v>
      </c>
      <c r="S228" s="23">
        <v>56</v>
      </c>
      <c r="T228" s="25">
        <f t="shared" si="39"/>
        <v>6.779661016949152</v>
      </c>
      <c r="U228" s="23">
        <v>6.17</v>
      </c>
      <c r="V228" s="26">
        <f t="shared" si="40"/>
        <v>156.718</v>
      </c>
      <c r="W228" s="26">
        <f t="shared" si="41"/>
        <v>61.952569659999995</v>
      </c>
      <c r="X228" s="26">
        <f t="shared" si="47"/>
        <v>0</v>
      </c>
      <c r="Y228" s="36">
        <f t="shared" si="42"/>
        <v>3882.967953632001</v>
      </c>
      <c r="Z228" s="34">
        <v>2003</v>
      </c>
      <c r="AA228" s="34">
        <v>56</v>
      </c>
      <c r="AB228" s="36">
        <f t="shared" si="43"/>
        <v>44.44444444444444</v>
      </c>
      <c r="AC228" s="34">
        <v>3.87</v>
      </c>
      <c r="AD228" s="37">
        <f t="shared" si="44"/>
        <v>98.298</v>
      </c>
      <c r="AE228" s="37">
        <f t="shared" si="45"/>
        <v>19.109094260000006</v>
      </c>
      <c r="AF228" s="37">
        <f t="shared" si="46"/>
        <v>0</v>
      </c>
    </row>
    <row r="229" spans="1:32" ht="12.75" hidden="1">
      <c r="A229" s="40">
        <f t="shared" si="37"/>
        <v>6154.044701791997</v>
      </c>
      <c r="B229" s="38">
        <v>1956</v>
      </c>
      <c r="C229" s="38">
        <v>64</v>
      </c>
      <c r="D229" s="40">
        <f t="shared" si="28"/>
        <v>30</v>
      </c>
      <c r="E229" s="38">
        <v>4.47</v>
      </c>
      <c r="F229" s="41">
        <f t="shared" si="29"/>
        <v>113.53799999999998</v>
      </c>
      <c r="G229" s="41">
        <f t="shared" si="30"/>
        <v>30.285653059999987</v>
      </c>
      <c r="H229" s="41">
        <f t="shared" si="31"/>
        <v>0</v>
      </c>
      <c r="I229" s="43">
        <f t="shared" si="35"/>
        <v>4904.952490303999</v>
      </c>
      <c r="J229" s="13">
        <v>1948</v>
      </c>
      <c r="K229" s="13">
        <v>64</v>
      </c>
      <c r="L229" s="43">
        <f t="shared" si="32"/>
        <v>30</v>
      </c>
      <c r="M229" s="13">
        <v>4.14</v>
      </c>
      <c r="N229" s="44">
        <f t="shared" si="33"/>
        <v>105.15599999999999</v>
      </c>
      <c r="O229" s="44">
        <f t="shared" si="34"/>
        <v>24.138545719999996</v>
      </c>
      <c r="P229" s="44">
        <f t="shared" si="36"/>
        <v>0</v>
      </c>
      <c r="Q229" s="25">
        <f t="shared" si="38"/>
        <v>17850.089954815994</v>
      </c>
      <c r="R229" s="23">
        <v>1996</v>
      </c>
      <c r="S229" s="23">
        <v>57</v>
      </c>
      <c r="T229" s="25">
        <f t="shared" si="39"/>
        <v>5.084745762711865</v>
      </c>
      <c r="U229" s="23">
        <v>7.56</v>
      </c>
      <c r="V229" s="26">
        <f t="shared" si="40"/>
        <v>192.02399999999997</v>
      </c>
      <c r="W229" s="26">
        <f t="shared" si="41"/>
        <v>87.84493087999998</v>
      </c>
      <c r="X229" s="26">
        <f t="shared" si="47"/>
        <v>0</v>
      </c>
      <c r="Y229" s="36">
        <f t="shared" si="42"/>
        <v>3958.6705119040003</v>
      </c>
      <c r="Z229" s="34">
        <v>1990</v>
      </c>
      <c r="AA229" s="34">
        <v>57</v>
      </c>
      <c r="AB229" s="36">
        <f t="shared" si="43"/>
        <v>43.43434343434344</v>
      </c>
      <c r="AC229" s="34">
        <v>3.89</v>
      </c>
      <c r="AD229" s="37">
        <f t="shared" si="44"/>
        <v>98.806</v>
      </c>
      <c r="AE229" s="37">
        <f t="shared" si="45"/>
        <v>19.481646220000002</v>
      </c>
      <c r="AF229" s="37">
        <f t="shared" si="46"/>
        <v>0</v>
      </c>
    </row>
    <row r="230" spans="1:32" ht="12.75" hidden="1">
      <c r="A230" s="40">
        <f t="shared" si="37"/>
        <v>6873.219005375999</v>
      </c>
      <c r="B230" s="38">
        <v>1945</v>
      </c>
      <c r="C230" s="38">
        <v>65</v>
      </c>
      <c r="D230" s="40">
        <f t="shared" si="28"/>
        <v>28.888888888888886</v>
      </c>
      <c r="E230" s="38">
        <v>4.66</v>
      </c>
      <c r="F230" s="41">
        <f t="shared" si="29"/>
        <v>118.36399999999999</v>
      </c>
      <c r="G230" s="41">
        <f t="shared" si="30"/>
        <v>33.824896679999995</v>
      </c>
      <c r="H230" s="41">
        <f t="shared" si="31"/>
        <v>0</v>
      </c>
      <c r="I230" s="43">
        <f t="shared" si="35"/>
        <v>4980.655048576001</v>
      </c>
      <c r="J230" s="13">
        <v>1972</v>
      </c>
      <c r="K230" s="13">
        <v>65</v>
      </c>
      <c r="L230" s="43">
        <f t="shared" si="32"/>
        <v>28.888888888888886</v>
      </c>
      <c r="M230" s="13">
        <v>4.16</v>
      </c>
      <c r="N230" s="44">
        <f t="shared" si="33"/>
        <v>105.664</v>
      </c>
      <c r="O230" s="44">
        <f t="shared" si="34"/>
        <v>24.511097680000006</v>
      </c>
      <c r="P230" s="44">
        <f t="shared" si="36"/>
        <v>0</v>
      </c>
      <c r="Q230" s="25">
        <f t="shared" si="38"/>
        <v>18909.925770624</v>
      </c>
      <c r="R230" s="23">
        <v>1981</v>
      </c>
      <c r="S230" s="23">
        <v>58</v>
      </c>
      <c r="T230" s="25">
        <f t="shared" si="39"/>
        <v>3.389830508474576</v>
      </c>
      <c r="U230" s="23">
        <v>7.84</v>
      </c>
      <c r="V230" s="26">
        <f t="shared" si="40"/>
        <v>199.136</v>
      </c>
      <c r="W230" s="26">
        <f t="shared" si="41"/>
        <v>93.06065832</v>
      </c>
      <c r="X230" s="26">
        <f t="shared" si="47"/>
        <v>0</v>
      </c>
      <c r="Y230" s="36">
        <f t="shared" si="42"/>
        <v>4375.0345824</v>
      </c>
      <c r="Z230" s="34">
        <v>1935</v>
      </c>
      <c r="AA230" s="34">
        <v>58</v>
      </c>
      <c r="AB230" s="36">
        <f t="shared" si="43"/>
        <v>42.42424242424242</v>
      </c>
      <c r="AC230" s="34">
        <v>4</v>
      </c>
      <c r="AD230" s="37">
        <f t="shared" si="44"/>
        <v>101.6</v>
      </c>
      <c r="AE230" s="37">
        <f t="shared" si="45"/>
        <v>21.530682</v>
      </c>
      <c r="AF230" s="37">
        <f t="shared" si="46"/>
        <v>0</v>
      </c>
    </row>
    <row r="231" spans="1:32" ht="12.75" hidden="1">
      <c r="A231" s="40">
        <f t="shared" si="37"/>
        <v>7213.880517599999</v>
      </c>
      <c r="B231" s="38">
        <v>1918</v>
      </c>
      <c r="C231" s="38">
        <v>66</v>
      </c>
      <c r="D231" s="40">
        <f aca="true" t="shared" si="48" ref="D231:D255">(91-C231)/90*100</f>
        <v>27.77777777777778</v>
      </c>
      <c r="E231" s="38">
        <v>4.75</v>
      </c>
      <c r="F231" s="41">
        <f aca="true" t="shared" si="49" ref="F231:F255">(E231*25.4)</f>
        <v>120.64999999999999</v>
      </c>
      <c r="G231" s="41">
        <f aca="true" t="shared" si="50" ref="G231:G255">IF(F231&lt;94,0.16889*F231-0.6492,0.73337*F231-52.97971)</f>
        <v>35.501380499999996</v>
      </c>
      <c r="H231" s="41">
        <f aca="true" t="shared" si="51" ref="H231:H255">IF(F231&lt;94,214-2.2449*F231-0.6492,0)</f>
        <v>0</v>
      </c>
      <c r="I231" s="43">
        <f t="shared" si="35"/>
        <v>5056.357606847997</v>
      </c>
      <c r="J231" s="13">
        <v>1925</v>
      </c>
      <c r="K231" s="13">
        <v>66</v>
      </c>
      <c r="L231" s="43">
        <f aca="true" t="shared" si="52" ref="L231:L255">(91-K231)/90*100</f>
        <v>27.77777777777778</v>
      </c>
      <c r="M231" s="13">
        <v>4.18</v>
      </c>
      <c r="N231" s="44">
        <f aca="true" t="shared" si="53" ref="N231:N255">(M231*25.4)</f>
        <v>106.17199999999998</v>
      </c>
      <c r="O231" s="44">
        <f aca="true" t="shared" si="54" ref="O231:O255">IF(N231&lt;94,0.16889*N231-0.6492,0.73337*N231-52.97971)</f>
        <v>24.883649639999987</v>
      </c>
      <c r="P231" s="44">
        <f t="shared" si="36"/>
        <v>0</v>
      </c>
      <c r="Q231" s="25">
        <f t="shared" si="38"/>
        <v>24322.65868707199</v>
      </c>
      <c r="R231" s="23">
        <v>1992</v>
      </c>
      <c r="S231" s="23">
        <v>59</v>
      </c>
      <c r="T231" s="25">
        <f t="shared" si="39"/>
        <v>1.694915254237288</v>
      </c>
      <c r="U231" s="23">
        <v>9.27</v>
      </c>
      <c r="V231" s="26">
        <f t="shared" si="40"/>
        <v>235.45799999999997</v>
      </c>
      <c r="W231" s="26">
        <f t="shared" si="41"/>
        <v>119.69812345999996</v>
      </c>
      <c r="X231" s="26">
        <f t="shared" si="47"/>
        <v>0</v>
      </c>
      <c r="Y231" s="36">
        <f t="shared" si="42"/>
        <v>4375.0345824</v>
      </c>
      <c r="Z231" s="34">
        <v>1977</v>
      </c>
      <c r="AA231" s="34">
        <v>59</v>
      </c>
      <c r="AB231" s="36">
        <f t="shared" si="43"/>
        <v>41.41414141414141</v>
      </c>
      <c r="AC231" s="34">
        <v>4</v>
      </c>
      <c r="AD231" s="37">
        <f t="shared" si="44"/>
        <v>101.6</v>
      </c>
      <c r="AE231" s="37">
        <f t="shared" si="45"/>
        <v>21.530682</v>
      </c>
      <c r="AF231" s="37">
        <f t="shared" si="46"/>
        <v>0</v>
      </c>
    </row>
    <row r="232" spans="1:32" ht="12.75" hidden="1">
      <c r="A232" s="40">
        <f t="shared" si="37"/>
        <v>7592.393308959997</v>
      </c>
      <c r="B232" s="38">
        <v>1965</v>
      </c>
      <c r="C232" s="38">
        <v>67</v>
      </c>
      <c r="D232" s="40">
        <f t="shared" si="48"/>
        <v>26.666666666666668</v>
      </c>
      <c r="E232" s="38">
        <v>4.85</v>
      </c>
      <c r="F232" s="41">
        <f t="shared" si="49"/>
        <v>123.18999999999998</v>
      </c>
      <c r="G232" s="41">
        <f t="shared" si="50"/>
        <v>37.36414029999999</v>
      </c>
      <c r="H232" s="41">
        <f t="shared" si="51"/>
        <v>0</v>
      </c>
      <c r="I232" s="43">
        <f aca="true" t="shared" si="55" ref="I232:I255">(O232*(I$165-P232))</f>
        <v>6343.301097471996</v>
      </c>
      <c r="J232" s="13">
        <v>1931</v>
      </c>
      <c r="K232" s="13">
        <v>67</v>
      </c>
      <c r="L232" s="43">
        <f t="shared" si="52"/>
        <v>26.666666666666668</v>
      </c>
      <c r="M232" s="13">
        <v>4.52</v>
      </c>
      <c r="N232" s="44">
        <f t="shared" si="53"/>
        <v>114.80799999999998</v>
      </c>
      <c r="O232" s="44">
        <f t="shared" si="54"/>
        <v>31.217032959999983</v>
      </c>
      <c r="P232" s="44">
        <f aca="true" t="shared" si="56" ref="P232:P255">IF(N232&lt;94,214-2.2449*N232-0.6492,0)</f>
        <v>0</v>
      </c>
      <c r="Y232" s="36">
        <f t="shared" si="42"/>
        <v>4867.101211167998</v>
      </c>
      <c r="Z232" s="34">
        <v>1963</v>
      </c>
      <c r="AA232" s="34">
        <v>60</v>
      </c>
      <c r="AB232" s="36">
        <f t="shared" si="43"/>
        <v>40.4040404040404</v>
      </c>
      <c r="AC232" s="34">
        <v>4.13</v>
      </c>
      <c r="AD232" s="37">
        <f t="shared" si="44"/>
        <v>104.90199999999999</v>
      </c>
      <c r="AE232" s="37">
        <f t="shared" si="45"/>
        <v>23.95226973999999</v>
      </c>
      <c r="AF232" s="37">
        <f t="shared" si="46"/>
        <v>0</v>
      </c>
    </row>
    <row r="233" spans="1:32" ht="12.75" hidden="1">
      <c r="A233" s="40">
        <f t="shared" si="37"/>
        <v>7857.352262911998</v>
      </c>
      <c r="B233" s="38">
        <v>1954</v>
      </c>
      <c r="C233" s="38">
        <v>68</v>
      </c>
      <c r="D233" s="40">
        <f t="shared" si="48"/>
        <v>25.555555555555554</v>
      </c>
      <c r="E233" s="38">
        <v>4.92</v>
      </c>
      <c r="F233" s="41">
        <f t="shared" si="49"/>
        <v>124.96799999999999</v>
      </c>
      <c r="G233" s="41">
        <f t="shared" si="50"/>
        <v>38.668072159999994</v>
      </c>
      <c r="H233" s="41">
        <f t="shared" si="51"/>
        <v>0</v>
      </c>
      <c r="I233" s="43">
        <f t="shared" si="55"/>
        <v>6343.301097471996</v>
      </c>
      <c r="J233" s="13">
        <v>1991</v>
      </c>
      <c r="K233" s="13">
        <v>68</v>
      </c>
      <c r="L233" s="43">
        <f t="shared" si="52"/>
        <v>25.555555555555554</v>
      </c>
      <c r="M233" s="13">
        <v>4.52</v>
      </c>
      <c r="N233" s="44">
        <f t="shared" si="53"/>
        <v>114.80799999999998</v>
      </c>
      <c r="O233" s="44">
        <f t="shared" si="54"/>
        <v>31.217032959999983</v>
      </c>
      <c r="P233" s="44">
        <f t="shared" si="56"/>
        <v>0</v>
      </c>
      <c r="Y233" s="36">
        <f t="shared" si="42"/>
        <v>4867.101211167998</v>
      </c>
      <c r="Z233" s="34">
        <v>1975</v>
      </c>
      <c r="AA233" s="34">
        <v>61</v>
      </c>
      <c r="AB233" s="36">
        <f t="shared" si="43"/>
        <v>39.39393939393939</v>
      </c>
      <c r="AC233" s="34">
        <v>4.13</v>
      </c>
      <c r="AD233" s="37">
        <f t="shared" si="44"/>
        <v>104.90199999999999</v>
      </c>
      <c r="AE233" s="37">
        <f t="shared" si="45"/>
        <v>23.95226973999999</v>
      </c>
      <c r="AF233" s="37">
        <f t="shared" si="46"/>
        <v>0</v>
      </c>
    </row>
    <row r="234" spans="1:32" ht="12.75" hidden="1">
      <c r="A234" s="40">
        <f aca="true" t="shared" si="57" ref="A234:A255">(G234*(A$165-H234))</f>
        <v>7895.203542047996</v>
      </c>
      <c r="B234" s="38">
        <v>1958</v>
      </c>
      <c r="C234" s="38">
        <v>69</v>
      </c>
      <c r="D234" s="40">
        <f t="shared" si="48"/>
        <v>24.444444444444443</v>
      </c>
      <c r="E234" s="38">
        <v>4.93</v>
      </c>
      <c r="F234" s="41">
        <f t="shared" si="49"/>
        <v>125.22199999999998</v>
      </c>
      <c r="G234" s="41">
        <f t="shared" si="50"/>
        <v>38.854348139999985</v>
      </c>
      <c r="H234" s="41">
        <f t="shared" si="51"/>
        <v>0</v>
      </c>
      <c r="I234" s="43">
        <f t="shared" si="55"/>
        <v>7100.326680191999</v>
      </c>
      <c r="J234" s="13">
        <v>1942</v>
      </c>
      <c r="K234" s="13">
        <v>69</v>
      </c>
      <c r="L234" s="43">
        <f t="shared" si="52"/>
        <v>24.444444444444443</v>
      </c>
      <c r="M234" s="13">
        <v>4.72</v>
      </c>
      <c r="N234" s="44">
        <f t="shared" si="53"/>
        <v>119.88799999999999</v>
      </c>
      <c r="O234" s="44">
        <f t="shared" si="54"/>
        <v>34.942552559999996</v>
      </c>
      <c r="P234" s="44">
        <f t="shared" si="56"/>
        <v>0</v>
      </c>
      <c r="Y234" s="36">
        <f t="shared" si="42"/>
        <v>5056.357606847997</v>
      </c>
      <c r="Z234" s="34">
        <v>1926</v>
      </c>
      <c r="AA234" s="34">
        <v>62</v>
      </c>
      <c r="AB234" s="36">
        <f t="shared" si="43"/>
        <v>38.38383838383838</v>
      </c>
      <c r="AC234" s="34">
        <v>4.18</v>
      </c>
      <c r="AD234" s="37">
        <f t="shared" si="44"/>
        <v>106.17199999999998</v>
      </c>
      <c r="AE234" s="37">
        <f t="shared" si="45"/>
        <v>24.883649639999987</v>
      </c>
      <c r="AF234" s="37">
        <f t="shared" si="46"/>
        <v>0</v>
      </c>
    </row>
    <row r="235" spans="1:32" ht="12.75" hidden="1">
      <c r="A235" s="40">
        <f t="shared" si="57"/>
        <v>8008.757379455999</v>
      </c>
      <c r="B235" s="38">
        <v>1963</v>
      </c>
      <c r="C235" s="38">
        <v>70</v>
      </c>
      <c r="D235" s="40">
        <f t="shared" si="48"/>
        <v>23.333333333333332</v>
      </c>
      <c r="E235" s="38">
        <v>4.96</v>
      </c>
      <c r="F235" s="41">
        <f t="shared" si="49"/>
        <v>125.984</v>
      </c>
      <c r="G235" s="41">
        <f t="shared" si="50"/>
        <v>39.41317608</v>
      </c>
      <c r="H235" s="41">
        <f t="shared" si="51"/>
        <v>0</v>
      </c>
      <c r="I235" s="43">
        <f t="shared" si="55"/>
        <v>7516.690750687998</v>
      </c>
      <c r="J235" s="13">
        <v>1928</v>
      </c>
      <c r="K235" s="13">
        <v>70</v>
      </c>
      <c r="L235" s="43">
        <f t="shared" si="52"/>
        <v>23.333333333333332</v>
      </c>
      <c r="M235" s="13">
        <v>4.83</v>
      </c>
      <c r="N235" s="44">
        <f t="shared" si="53"/>
        <v>122.68199999999999</v>
      </c>
      <c r="O235" s="44">
        <f t="shared" si="54"/>
        <v>36.99158833999999</v>
      </c>
      <c r="P235" s="44">
        <f t="shared" si="56"/>
        <v>0</v>
      </c>
      <c r="Y235" s="36">
        <f t="shared" si="42"/>
        <v>5472.7216773439995</v>
      </c>
      <c r="Z235" s="34">
        <v>1959</v>
      </c>
      <c r="AA235" s="34">
        <v>63</v>
      </c>
      <c r="AB235" s="36">
        <f t="shared" si="43"/>
        <v>37.37373737373738</v>
      </c>
      <c r="AC235" s="34">
        <v>4.29</v>
      </c>
      <c r="AD235" s="37">
        <f t="shared" si="44"/>
        <v>108.966</v>
      </c>
      <c r="AE235" s="37">
        <f t="shared" si="45"/>
        <v>26.93268542</v>
      </c>
      <c r="AF235" s="37">
        <f t="shared" si="46"/>
        <v>0</v>
      </c>
    </row>
    <row r="236" spans="1:32" ht="12.75" hidden="1">
      <c r="A236" s="40">
        <f t="shared" si="57"/>
        <v>8046.6086585919975</v>
      </c>
      <c r="B236" s="38">
        <v>1961</v>
      </c>
      <c r="C236" s="38">
        <v>71</v>
      </c>
      <c r="D236" s="40">
        <f t="shared" si="48"/>
        <v>22.22222222222222</v>
      </c>
      <c r="E236" s="38">
        <v>4.97</v>
      </c>
      <c r="F236" s="41">
        <f t="shared" si="49"/>
        <v>126.23799999999999</v>
      </c>
      <c r="G236" s="41">
        <f t="shared" si="50"/>
        <v>39.59945205999999</v>
      </c>
      <c r="H236" s="41">
        <f t="shared" si="51"/>
        <v>0</v>
      </c>
      <c r="I236" s="43">
        <f t="shared" si="55"/>
        <v>7516.690750687998</v>
      </c>
      <c r="J236" s="13">
        <v>1994</v>
      </c>
      <c r="K236" s="13">
        <v>71</v>
      </c>
      <c r="L236" s="43">
        <f t="shared" si="52"/>
        <v>22.22222222222222</v>
      </c>
      <c r="M236" s="13">
        <v>4.83</v>
      </c>
      <c r="N236" s="44">
        <f t="shared" si="53"/>
        <v>122.68199999999999</v>
      </c>
      <c r="O236" s="44">
        <f t="shared" si="54"/>
        <v>36.99158833999999</v>
      </c>
      <c r="P236" s="44">
        <f t="shared" si="56"/>
        <v>0</v>
      </c>
      <c r="Y236" s="36">
        <f t="shared" si="42"/>
        <v>5624.126793888</v>
      </c>
      <c r="Z236" s="34">
        <v>2000</v>
      </c>
      <c r="AA236" s="34">
        <v>64</v>
      </c>
      <c r="AB236" s="36">
        <f t="shared" si="43"/>
        <v>36.36363636363637</v>
      </c>
      <c r="AC236" s="34">
        <v>4.33</v>
      </c>
      <c r="AD236" s="37">
        <f t="shared" si="44"/>
        <v>109.982</v>
      </c>
      <c r="AE236" s="37">
        <f t="shared" si="45"/>
        <v>27.677789340000004</v>
      </c>
      <c r="AF236" s="37">
        <f t="shared" si="46"/>
        <v>0</v>
      </c>
    </row>
    <row r="237" spans="1:32" ht="12.75" hidden="1">
      <c r="A237" s="40">
        <f t="shared" si="57"/>
        <v>8122.311216863999</v>
      </c>
      <c r="B237" s="38">
        <v>1993</v>
      </c>
      <c r="C237" s="38">
        <v>72</v>
      </c>
      <c r="D237" s="40">
        <f t="shared" si="48"/>
        <v>21.11111111111111</v>
      </c>
      <c r="E237" s="38">
        <v>4.99</v>
      </c>
      <c r="F237" s="41">
        <f t="shared" si="49"/>
        <v>126.746</v>
      </c>
      <c r="G237" s="41">
        <f t="shared" si="50"/>
        <v>39.97200402</v>
      </c>
      <c r="H237" s="41">
        <f t="shared" si="51"/>
        <v>0</v>
      </c>
      <c r="I237" s="43">
        <f t="shared" si="55"/>
        <v>7781.649704639999</v>
      </c>
      <c r="J237" s="13">
        <v>1936</v>
      </c>
      <c r="K237" s="13">
        <v>72</v>
      </c>
      <c r="L237" s="43">
        <f t="shared" si="52"/>
        <v>21.11111111111111</v>
      </c>
      <c r="M237" s="13">
        <v>4.9</v>
      </c>
      <c r="N237" s="44">
        <f t="shared" si="53"/>
        <v>124.46000000000001</v>
      </c>
      <c r="O237" s="44">
        <f t="shared" si="54"/>
        <v>38.2955202</v>
      </c>
      <c r="P237" s="44">
        <f t="shared" si="56"/>
        <v>0</v>
      </c>
      <c r="Y237" s="36">
        <f t="shared" si="42"/>
        <v>5775.531910431999</v>
      </c>
      <c r="Z237" s="34">
        <v>1994</v>
      </c>
      <c r="AA237" s="34">
        <v>65</v>
      </c>
      <c r="AB237" s="36">
        <f t="shared" si="43"/>
        <v>35.35353535353536</v>
      </c>
      <c r="AC237" s="34">
        <v>4.37</v>
      </c>
      <c r="AD237" s="37">
        <f t="shared" si="44"/>
        <v>110.99799999999999</v>
      </c>
      <c r="AE237" s="37">
        <f t="shared" si="45"/>
        <v>28.422893259999995</v>
      </c>
      <c r="AF237" s="37">
        <f t="shared" si="46"/>
        <v>0</v>
      </c>
    </row>
    <row r="238" spans="1:32" ht="12.75" hidden="1">
      <c r="A238" s="40">
        <f t="shared" si="57"/>
        <v>8500.824008224</v>
      </c>
      <c r="B238" s="38">
        <v>1920</v>
      </c>
      <c r="C238" s="38">
        <v>73</v>
      </c>
      <c r="D238" s="40">
        <f t="shared" si="48"/>
        <v>20</v>
      </c>
      <c r="E238" s="38">
        <v>5.09</v>
      </c>
      <c r="F238" s="41">
        <f t="shared" si="49"/>
        <v>129.286</v>
      </c>
      <c r="G238" s="41">
        <f t="shared" si="50"/>
        <v>41.834763820000006</v>
      </c>
      <c r="H238" s="41">
        <f t="shared" si="51"/>
        <v>0</v>
      </c>
      <c r="I238" s="43">
        <f t="shared" si="55"/>
        <v>7781.649704639999</v>
      </c>
      <c r="J238" s="13">
        <v>1993</v>
      </c>
      <c r="K238" s="13">
        <v>73</v>
      </c>
      <c r="L238" s="43">
        <f t="shared" si="52"/>
        <v>20</v>
      </c>
      <c r="M238" s="13">
        <v>4.9</v>
      </c>
      <c r="N238" s="44">
        <f t="shared" si="53"/>
        <v>124.46000000000001</v>
      </c>
      <c r="O238" s="44">
        <f t="shared" si="54"/>
        <v>38.2955202</v>
      </c>
      <c r="P238" s="44">
        <f t="shared" si="56"/>
        <v>0</v>
      </c>
      <c r="Y238" s="36">
        <f aca="true" t="shared" si="58" ref="Y238:Y271">(AE238*(Y$172-AF238))</f>
        <v>6305.449818335998</v>
      </c>
      <c r="Z238" s="34">
        <v>2006</v>
      </c>
      <c r="AA238" s="34">
        <v>66</v>
      </c>
      <c r="AB238" s="36">
        <f aca="true" t="shared" si="59" ref="AB238:AB271">(100-AA238)/99*100</f>
        <v>34.34343434343434</v>
      </c>
      <c r="AC238" s="34">
        <v>4.51</v>
      </c>
      <c r="AD238" s="37">
        <f aca="true" t="shared" si="60" ref="AD238:AD271">(AC238*25.4)</f>
        <v>114.55399999999999</v>
      </c>
      <c r="AE238" s="37">
        <f aca="true" t="shared" si="61" ref="AE238:AE271">IF(AD238&lt;94,0.16889*AD238-0.6492,0.73337*AD238-52.97971)</f>
        <v>31.030756979999992</v>
      </c>
      <c r="AF238" s="37">
        <f aca="true" t="shared" si="62" ref="AF238:AF271">IF(AD238&lt;94,214-2.2449*AD238-0.6492,0)</f>
        <v>0</v>
      </c>
    </row>
    <row r="239" spans="1:32" ht="12.75" hidden="1">
      <c r="A239" s="40">
        <f t="shared" si="57"/>
        <v>8576.526566496</v>
      </c>
      <c r="B239" s="38">
        <v>1922</v>
      </c>
      <c r="C239" s="38">
        <v>74</v>
      </c>
      <c r="D239" s="40">
        <f t="shared" si="48"/>
        <v>18.88888888888889</v>
      </c>
      <c r="E239" s="38">
        <v>5.11</v>
      </c>
      <c r="F239" s="41">
        <f t="shared" si="49"/>
        <v>129.794</v>
      </c>
      <c r="G239" s="41">
        <f t="shared" si="50"/>
        <v>42.20731578</v>
      </c>
      <c r="H239" s="41">
        <f t="shared" si="51"/>
        <v>0</v>
      </c>
      <c r="I239" s="43">
        <f t="shared" si="55"/>
        <v>7895.203542047996</v>
      </c>
      <c r="J239" s="13">
        <v>1920</v>
      </c>
      <c r="K239" s="13">
        <v>74</v>
      </c>
      <c r="L239" s="43">
        <f t="shared" si="52"/>
        <v>18.88888888888889</v>
      </c>
      <c r="M239" s="13">
        <v>4.93</v>
      </c>
      <c r="N239" s="44">
        <f t="shared" si="53"/>
        <v>125.22199999999998</v>
      </c>
      <c r="O239" s="44">
        <f t="shared" si="54"/>
        <v>38.854348139999985</v>
      </c>
      <c r="P239" s="44">
        <f t="shared" si="56"/>
        <v>0</v>
      </c>
      <c r="Y239" s="36">
        <f t="shared" si="58"/>
        <v>6381.152376608</v>
      </c>
      <c r="Z239" s="34">
        <v>2007</v>
      </c>
      <c r="AA239" s="34">
        <v>67</v>
      </c>
      <c r="AB239" s="36">
        <f t="shared" si="59"/>
        <v>33.33333333333333</v>
      </c>
      <c r="AC239" s="34">
        <v>4.53</v>
      </c>
      <c r="AD239" s="37">
        <f t="shared" si="60"/>
        <v>115.062</v>
      </c>
      <c r="AE239" s="37">
        <f t="shared" si="61"/>
        <v>31.403308940000002</v>
      </c>
      <c r="AF239" s="37">
        <f t="shared" si="62"/>
        <v>0</v>
      </c>
    </row>
    <row r="240" spans="1:32" ht="12.75" hidden="1">
      <c r="A240" s="40">
        <f t="shared" si="57"/>
        <v>8879.336799584</v>
      </c>
      <c r="B240" s="38">
        <v>1999</v>
      </c>
      <c r="C240" s="38">
        <v>75</v>
      </c>
      <c r="D240" s="40">
        <f t="shared" si="48"/>
        <v>17.77777777777778</v>
      </c>
      <c r="E240" s="38">
        <v>5.19</v>
      </c>
      <c r="F240" s="41">
        <f t="shared" si="49"/>
        <v>131.826</v>
      </c>
      <c r="G240" s="41">
        <f t="shared" si="50"/>
        <v>43.69752362</v>
      </c>
      <c r="H240" s="41">
        <f t="shared" si="51"/>
        <v>0</v>
      </c>
      <c r="I240" s="43">
        <f t="shared" si="55"/>
        <v>8690.080403903998</v>
      </c>
      <c r="J240" s="13">
        <v>2000</v>
      </c>
      <c r="K240" s="13">
        <v>75</v>
      </c>
      <c r="L240" s="43">
        <f t="shared" si="52"/>
        <v>17.77777777777778</v>
      </c>
      <c r="M240" s="13">
        <v>5.14</v>
      </c>
      <c r="N240" s="44">
        <f t="shared" si="53"/>
        <v>130.55599999999998</v>
      </c>
      <c r="O240" s="44">
        <f t="shared" si="54"/>
        <v>42.76614371999999</v>
      </c>
      <c r="P240" s="44">
        <f t="shared" si="56"/>
        <v>0</v>
      </c>
      <c r="Y240" s="36">
        <f t="shared" si="58"/>
        <v>7100.326680191999</v>
      </c>
      <c r="Z240" s="34">
        <v>1998</v>
      </c>
      <c r="AA240" s="34">
        <v>68</v>
      </c>
      <c r="AB240" s="36">
        <f t="shared" si="59"/>
        <v>32.323232323232325</v>
      </c>
      <c r="AC240" s="34">
        <v>4.72</v>
      </c>
      <c r="AD240" s="37">
        <f t="shared" si="60"/>
        <v>119.88799999999999</v>
      </c>
      <c r="AE240" s="37">
        <f t="shared" si="61"/>
        <v>34.942552559999996</v>
      </c>
      <c r="AF240" s="37">
        <f t="shared" si="62"/>
        <v>0</v>
      </c>
    </row>
    <row r="241" spans="1:32" ht="12.75" hidden="1">
      <c r="A241" s="40">
        <f t="shared" si="57"/>
        <v>9182.147032671995</v>
      </c>
      <c r="B241" s="38">
        <v>1981</v>
      </c>
      <c r="C241" s="38">
        <v>76</v>
      </c>
      <c r="D241" s="40">
        <f t="shared" si="48"/>
        <v>16.666666666666664</v>
      </c>
      <c r="E241" s="38">
        <v>5.27</v>
      </c>
      <c r="F241" s="41">
        <f t="shared" si="49"/>
        <v>133.85799999999998</v>
      </c>
      <c r="G241" s="41">
        <f t="shared" si="50"/>
        <v>45.18773145999998</v>
      </c>
      <c r="H241" s="41">
        <f t="shared" si="51"/>
        <v>0</v>
      </c>
      <c r="I241" s="43">
        <f t="shared" si="55"/>
        <v>9636.362382303996</v>
      </c>
      <c r="J241" s="13">
        <v>1969</v>
      </c>
      <c r="K241" s="13">
        <v>76</v>
      </c>
      <c r="L241" s="43">
        <f t="shared" si="52"/>
        <v>16.666666666666664</v>
      </c>
      <c r="M241" s="13">
        <v>5.39</v>
      </c>
      <c r="N241" s="44">
        <f t="shared" si="53"/>
        <v>136.90599999999998</v>
      </c>
      <c r="O241" s="44">
        <f t="shared" si="54"/>
        <v>47.42304321999998</v>
      </c>
      <c r="P241" s="44">
        <f t="shared" si="56"/>
        <v>0</v>
      </c>
      <c r="Y241" s="36">
        <f t="shared" si="58"/>
        <v>7403.136913279998</v>
      </c>
      <c r="Z241" s="34">
        <v>1911</v>
      </c>
      <c r="AA241" s="34">
        <v>69</v>
      </c>
      <c r="AB241" s="36">
        <f t="shared" si="59"/>
        <v>31.313131313131315</v>
      </c>
      <c r="AC241" s="34">
        <v>4.8</v>
      </c>
      <c r="AD241" s="37">
        <f t="shared" si="60"/>
        <v>121.91999999999999</v>
      </c>
      <c r="AE241" s="37">
        <f t="shared" si="61"/>
        <v>36.43276039999999</v>
      </c>
      <c r="AF241" s="37">
        <f t="shared" si="62"/>
        <v>0</v>
      </c>
    </row>
    <row r="242" spans="1:32" ht="12.75" hidden="1">
      <c r="A242" s="40">
        <f t="shared" si="57"/>
        <v>9182.147032671995</v>
      </c>
      <c r="B242" s="38">
        <v>1996</v>
      </c>
      <c r="C242" s="38">
        <v>77</v>
      </c>
      <c r="D242" s="40">
        <f t="shared" si="48"/>
        <v>15.555555555555555</v>
      </c>
      <c r="E242" s="38">
        <v>5.27</v>
      </c>
      <c r="F242" s="41">
        <f t="shared" si="49"/>
        <v>133.85799999999998</v>
      </c>
      <c r="G242" s="41">
        <f t="shared" si="50"/>
        <v>45.18773145999998</v>
      </c>
      <c r="H242" s="41">
        <f t="shared" si="51"/>
        <v>0</v>
      </c>
      <c r="I242" s="43">
        <f t="shared" si="55"/>
        <v>9636.362382303996</v>
      </c>
      <c r="J242" s="13">
        <v>1997</v>
      </c>
      <c r="K242" s="13">
        <v>77</v>
      </c>
      <c r="L242" s="43">
        <f t="shared" si="52"/>
        <v>15.555555555555555</v>
      </c>
      <c r="M242" s="13">
        <v>5.39</v>
      </c>
      <c r="N242" s="44">
        <f t="shared" si="53"/>
        <v>136.90599999999998</v>
      </c>
      <c r="O242" s="44">
        <f t="shared" si="54"/>
        <v>47.42304321999998</v>
      </c>
      <c r="P242" s="44">
        <f t="shared" si="56"/>
        <v>0</v>
      </c>
      <c r="Y242" s="36">
        <f t="shared" si="58"/>
        <v>7554.542029823999</v>
      </c>
      <c r="Z242" s="34">
        <v>1965</v>
      </c>
      <c r="AA242" s="34">
        <v>70</v>
      </c>
      <c r="AB242" s="36">
        <f t="shared" si="59"/>
        <v>30.303030303030305</v>
      </c>
      <c r="AC242" s="34">
        <v>4.84</v>
      </c>
      <c r="AD242" s="37">
        <f t="shared" si="60"/>
        <v>122.93599999999999</v>
      </c>
      <c r="AE242" s="37">
        <f t="shared" si="61"/>
        <v>37.17786432</v>
      </c>
      <c r="AF242" s="37">
        <f t="shared" si="62"/>
        <v>0</v>
      </c>
    </row>
    <row r="243" spans="1:32" ht="12.75" hidden="1">
      <c r="A243" s="40">
        <f t="shared" si="57"/>
        <v>9409.254707487999</v>
      </c>
      <c r="B243" s="38">
        <v>1936</v>
      </c>
      <c r="C243" s="38">
        <v>78</v>
      </c>
      <c r="D243" s="40">
        <f t="shared" si="48"/>
        <v>14.444444444444443</v>
      </c>
      <c r="E243" s="38">
        <v>5.33</v>
      </c>
      <c r="F243" s="41">
        <f t="shared" si="49"/>
        <v>135.382</v>
      </c>
      <c r="G243" s="41">
        <f t="shared" si="50"/>
        <v>46.305387339999996</v>
      </c>
      <c r="H243" s="41">
        <f t="shared" si="51"/>
        <v>0</v>
      </c>
      <c r="I243" s="43">
        <f t="shared" si="55"/>
        <v>9787.767498848</v>
      </c>
      <c r="J243" s="13">
        <v>1945</v>
      </c>
      <c r="K243" s="13">
        <v>78</v>
      </c>
      <c r="L243" s="43">
        <f t="shared" si="52"/>
        <v>14.444444444444443</v>
      </c>
      <c r="M243" s="13">
        <v>5.43</v>
      </c>
      <c r="N243" s="44">
        <f t="shared" si="53"/>
        <v>137.922</v>
      </c>
      <c r="O243" s="44">
        <f t="shared" si="54"/>
        <v>48.16814714</v>
      </c>
      <c r="P243" s="44">
        <f t="shared" si="56"/>
        <v>0</v>
      </c>
      <c r="Y243" s="36">
        <f t="shared" si="58"/>
        <v>7743.798425503998</v>
      </c>
      <c r="Z243" s="34">
        <v>2001</v>
      </c>
      <c r="AA243" s="34">
        <v>71</v>
      </c>
      <c r="AB243" s="36">
        <f t="shared" si="59"/>
        <v>29.292929292929294</v>
      </c>
      <c r="AC243" s="34">
        <v>4.89</v>
      </c>
      <c r="AD243" s="37">
        <f t="shared" si="60"/>
        <v>124.20599999999999</v>
      </c>
      <c r="AE243" s="37">
        <f t="shared" si="61"/>
        <v>38.109244219999994</v>
      </c>
      <c r="AF243" s="37">
        <f t="shared" si="62"/>
        <v>0</v>
      </c>
    </row>
    <row r="244" spans="1:32" ht="12.75" hidden="1">
      <c r="A244" s="40">
        <f t="shared" si="57"/>
        <v>9674.21366144</v>
      </c>
      <c r="B244" s="38">
        <v>1962</v>
      </c>
      <c r="C244" s="38">
        <v>79</v>
      </c>
      <c r="D244" s="40">
        <f t="shared" si="48"/>
        <v>13.333333333333334</v>
      </c>
      <c r="E244" s="38">
        <v>5.4</v>
      </c>
      <c r="F244" s="41">
        <f t="shared" si="49"/>
        <v>137.16</v>
      </c>
      <c r="G244" s="41">
        <f t="shared" si="50"/>
        <v>47.6093192</v>
      </c>
      <c r="H244" s="41">
        <f t="shared" si="51"/>
        <v>0</v>
      </c>
      <c r="I244" s="43">
        <f t="shared" si="55"/>
        <v>10090.577731935997</v>
      </c>
      <c r="J244" s="13">
        <v>1962</v>
      </c>
      <c r="K244" s="13">
        <v>79</v>
      </c>
      <c r="L244" s="43">
        <f t="shared" si="52"/>
        <v>13.333333333333334</v>
      </c>
      <c r="M244" s="13">
        <v>5.51</v>
      </c>
      <c r="N244" s="44">
        <f t="shared" si="53"/>
        <v>139.95399999999998</v>
      </c>
      <c r="O244" s="44">
        <f t="shared" si="54"/>
        <v>49.658354979999984</v>
      </c>
      <c r="P244" s="44">
        <f t="shared" si="56"/>
        <v>0</v>
      </c>
      <c r="Y244" s="36">
        <f t="shared" si="58"/>
        <v>7819.500983776</v>
      </c>
      <c r="Z244" s="34">
        <v>1958</v>
      </c>
      <c r="AA244" s="34">
        <v>72</v>
      </c>
      <c r="AB244" s="36">
        <f t="shared" si="59"/>
        <v>28.28282828282828</v>
      </c>
      <c r="AC244" s="34">
        <v>4.91</v>
      </c>
      <c r="AD244" s="37">
        <f t="shared" si="60"/>
        <v>124.714</v>
      </c>
      <c r="AE244" s="37">
        <f t="shared" si="61"/>
        <v>38.48179618</v>
      </c>
      <c r="AF244" s="37">
        <f t="shared" si="62"/>
        <v>0</v>
      </c>
    </row>
    <row r="245" spans="1:32" ht="12.75" hidden="1">
      <c r="A245" s="40">
        <f t="shared" si="57"/>
        <v>11074.710989472</v>
      </c>
      <c r="B245" s="38">
        <v>1985</v>
      </c>
      <c r="C245" s="38">
        <v>80</v>
      </c>
      <c r="D245" s="40">
        <f t="shared" si="48"/>
        <v>12.222222222222221</v>
      </c>
      <c r="E245" s="38">
        <v>5.77</v>
      </c>
      <c r="F245" s="41">
        <f t="shared" si="49"/>
        <v>146.558</v>
      </c>
      <c r="G245" s="41">
        <f t="shared" si="50"/>
        <v>54.50153046</v>
      </c>
      <c r="H245" s="41">
        <f t="shared" si="51"/>
        <v>0</v>
      </c>
      <c r="I245" s="43">
        <f t="shared" si="55"/>
        <v>11188.264826879999</v>
      </c>
      <c r="J245" s="13">
        <v>1950</v>
      </c>
      <c r="K245" s="13">
        <v>80</v>
      </c>
      <c r="L245" s="43">
        <f t="shared" si="52"/>
        <v>12.222222222222221</v>
      </c>
      <c r="M245" s="13">
        <v>5.8</v>
      </c>
      <c r="N245" s="44">
        <f t="shared" si="53"/>
        <v>147.32</v>
      </c>
      <c r="O245" s="44">
        <f t="shared" si="54"/>
        <v>55.0603584</v>
      </c>
      <c r="P245" s="44">
        <f t="shared" si="56"/>
        <v>0</v>
      </c>
      <c r="Y245" s="36">
        <f t="shared" si="58"/>
        <v>8235.865054271997</v>
      </c>
      <c r="Z245" s="34">
        <v>2005</v>
      </c>
      <c r="AA245" s="34">
        <v>73</v>
      </c>
      <c r="AB245" s="36">
        <f t="shared" si="59"/>
        <v>27.27272727272727</v>
      </c>
      <c r="AC245" s="34">
        <v>5.02</v>
      </c>
      <c r="AD245" s="37">
        <f t="shared" si="60"/>
        <v>127.50799999999998</v>
      </c>
      <c r="AE245" s="37">
        <f t="shared" si="61"/>
        <v>40.530831959999986</v>
      </c>
      <c r="AF245" s="37">
        <f t="shared" si="62"/>
        <v>0</v>
      </c>
    </row>
    <row r="246" spans="1:32" ht="12.75" hidden="1">
      <c r="A246" s="40">
        <f t="shared" si="57"/>
        <v>11263.967385151998</v>
      </c>
      <c r="B246" s="38">
        <v>1990</v>
      </c>
      <c r="C246" s="38">
        <v>81</v>
      </c>
      <c r="D246" s="40">
        <f t="shared" si="48"/>
        <v>11.11111111111111</v>
      </c>
      <c r="E246" s="38">
        <v>5.82</v>
      </c>
      <c r="F246" s="41">
        <f t="shared" si="49"/>
        <v>147.828</v>
      </c>
      <c r="G246" s="41">
        <f t="shared" si="50"/>
        <v>55.432910359999994</v>
      </c>
      <c r="H246" s="41">
        <f t="shared" si="51"/>
        <v>0</v>
      </c>
      <c r="I246" s="43">
        <f t="shared" si="55"/>
        <v>12664.464713183997</v>
      </c>
      <c r="J246" s="13">
        <v>1996</v>
      </c>
      <c r="K246" s="13">
        <v>81</v>
      </c>
      <c r="L246" s="43">
        <f t="shared" si="52"/>
        <v>11.11111111111111</v>
      </c>
      <c r="M246" s="13">
        <v>6.19</v>
      </c>
      <c r="N246" s="44">
        <f t="shared" si="53"/>
        <v>157.226</v>
      </c>
      <c r="O246" s="44">
        <f t="shared" si="54"/>
        <v>62.32512161999999</v>
      </c>
      <c r="P246" s="44">
        <f t="shared" si="56"/>
        <v>0</v>
      </c>
      <c r="Y246" s="36">
        <f t="shared" si="58"/>
        <v>8425.121449952</v>
      </c>
      <c r="Z246" s="34">
        <v>1996</v>
      </c>
      <c r="AA246" s="34">
        <v>74</v>
      </c>
      <c r="AB246" s="36">
        <f t="shared" si="59"/>
        <v>26.262626262626267</v>
      </c>
      <c r="AC246" s="34">
        <v>5.07</v>
      </c>
      <c r="AD246" s="37">
        <f t="shared" si="60"/>
        <v>128.778</v>
      </c>
      <c r="AE246" s="37">
        <f t="shared" si="61"/>
        <v>41.46221186</v>
      </c>
      <c r="AF246" s="37">
        <f t="shared" si="62"/>
        <v>0</v>
      </c>
    </row>
    <row r="247" spans="1:32" ht="12.75" hidden="1">
      <c r="A247" s="40">
        <f t="shared" si="57"/>
        <v>11528.926339103999</v>
      </c>
      <c r="B247" s="38">
        <v>1992</v>
      </c>
      <c r="C247" s="38">
        <v>82</v>
      </c>
      <c r="D247" s="40">
        <f t="shared" si="48"/>
        <v>10</v>
      </c>
      <c r="E247" s="38">
        <v>5.89</v>
      </c>
      <c r="F247" s="41">
        <f t="shared" si="49"/>
        <v>149.606</v>
      </c>
      <c r="G247" s="41">
        <f t="shared" si="50"/>
        <v>56.73684222</v>
      </c>
      <c r="H247" s="41">
        <f t="shared" si="51"/>
        <v>0</v>
      </c>
      <c r="I247" s="43">
        <f t="shared" si="55"/>
        <v>14329.920995167997</v>
      </c>
      <c r="J247" s="13">
        <v>1923</v>
      </c>
      <c r="K247" s="13">
        <v>82</v>
      </c>
      <c r="L247" s="43">
        <f t="shared" si="52"/>
        <v>10</v>
      </c>
      <c r="M247" s="13">
        <v>6.63</v>
      </c>
      <c r="N247" s="44">
        <f t="shared" si="53"/>
        <v>168.402</v>
      </c>
      <c r="O247" s="44">
        <f t="shared" si="54"/>
        <v>70.52126473999999</v>
      </c>
      <c r="P247" s="44">
        <f t="shared" si="56"/>
        <v>0</v>
      </c>
      <c r="Y247" s="36">
        <f t="shared" si="58"/>
        <v>8538.675287359998</v>
      </c>
      <c r="Z247" s="34">
        <v>1968</v>
      </c>
      <c r="AA247" s="34">
        <v>75</v>
      </c>
      <c r="AB247" s="36">
        <f t="shared" si="59"/>
        <v>25.252525252525253</v>
      </c>
      <c r="AC247" s="34">
        <v>5.1</v>
      </c>
      <c r="AD247" s="37">
        <f t="shared" si="60"/>
        <v>129.54</v>
      </c>
      <c r="AE247" s="37">
        <f t="shared" si="61"/>
        <v>42.0210398</v>
      </c>
      <c r="AF247" s="37">
        <f t="shared" si="62"/>
        <v>0</v>
      </c>
    </row>
    <row r="248" spans="1:32" ht="12.75" hidden="1">
      <c r="A248" s="40">
        <f t="shared" si="57"/>
        <v>13307.936458496</v>
      </c>
      <c r="B248" s="38">
        <v>1941</v>
      </c>
      <c r="C248" s="38">
        <v>83</v>
      </c>
      <c r="D248" s="40">
        <f t="shared" si="48"/>
        <v>8.88888888888889</v>
      </c>
      <c r="E248" s="38">
        <v>6.36</v>
      </c>
      <c r="F248" s="41">
        <f t="shared" si="49"/>
        <v>161.544</v>
      </c>
      <c r="G248" s="41">
        <f t="shared" si="50"/>
        <v>65.49181328</v>
      </c>
      <c r="H248" s="41">
        <f t="shared" si="51"/>
        <v>0</v>
      </c>
      <c r="I248" s="43">
        <f t="shared" si="55"/>
        <v>15314.054252703992</v>
      </c>
      <c r="J248" s="13">
        <v>1930</v>
      </c>
      <c r="K248" s="13">
        <v>83</v>
      </c>
      <c r="L248" s="43">
        <f t="shared" si="52"/>
        <v>8.88888888888889</v>
      </c>
      <c r="M248" s="13">
        <v>6.89</v>
      </c>
      <c r="N248" s="44">
        <f t="shared" si="53"/>
        <v>175.00599999999997</v>
      </c>
      <c r="O248" s="44">
        <f t="shared" si="54"/>
        <v>75.36444021999996</v>
      </c>
      <c r="P248" s="44">
        <f t="shared" si="56"/>
        <v>0</v>
      </c>
      <c r="Y248" s="36">
        <f t="shared" si="58"/>
        <v>8652.229124767999</v>
      </c>
      <c r="Z248" s="34">
        <v>1980</v>
      </c>
      <c r="AA248" s="34">
        <v>76</v>
      </c>
      <c r="AB248" s="36">
        <f t="shared" si="59"/>
        <v>24.242424242424242</v>
      </c>
      <c r="AC248" s="34">
        <v>5.13</v>
      </c>
      <c r="AD248" s="37">
        <f t="shared" si="60"/>
        <v>130.302</v>
      </c>
      <c r="AE248" s="37">
        <f t="shared" si="61"/>
        <v>42.57986774</v>
      </c>
      <c r="AF248" s="37">
        <f t="shared" si="62"/>
        <v>0</v>
      </c>
    </row>
    <row r="249" spans="1:32" ht="12.75" hidden="1">
      <c r="A249" s="40">
        <f t="shared" si="57"/>
        <v>13307.936458496</v>
      </c>
      <c r="B249" s="38">
        <v>1991</v>
      </c>
      <c r="C249" s="38">
        <v>84</v>
      </c>
      <c r="D249" s="40">
        <f t="shared" si="48"/>
        <v>7.777777777777778</v>
      </c>
      <c r="E249" s="38">
        <v>6.36</v>
      </c>
      <c r="F249" s="41">
        <f t="shared" si="49"/>
        <v>161.544</v>
      </c>
      <c r="G249" s="41">
        <f t="shared" si="50"/>
        <v>65.49181328</v>
      </c>
      <c r="H249" s="41">
        <f t="shared" si="51"/>
        <v>0</v>
      </c>
      <c r="I249" s="43">
        <f t="shared" si="55"/>
        <v>16298.187510239994</v>
      </c>
      <c r="J249" s="13">
        <v>1965</v>
      </c>
      <c r="K249" s="13">
        <v>84</v>
      </c>
      <c r="L249" s="43">
        <f t="shared" si="52"/>
        <v>7.777777777777778</v>
      </c>
      <c r="M249" s="13">
        <v>7.15</v>
      </c>
      <c r="N249" s="44">
        <f t="shared" si="53"/>
        <v>181.60999999999999</v>
      </c>
      <c r="O249" s="44">
        <f t="shared" si="54"/>
        <v>80.20761569999998</v>
      </c>
      <c r="P249" s="44">
        <f t="shared" si="56"/>
        <v>0</v>
      </c>
      <c r="Y249" s="36">
        <f t="shared" si="58"/>
        <v>8917.188078719997</v>
      </c>
      <c r="Z249" s="34">
        <v>1933</v>
      </c>
      <c r="AA249" s="34">
        <v>77</v>
      </c>
      <c r="AB249" s="36">
        <f t="shared" si="59"/>
        <v>23.232323232323232</v>
      </c>
      <c r="AC249" s="34">
        <v>5.2</v>
      </c>
      <c r="AD249" s="37">
        <f t="shared" si="60"/>
        <v>132.07999999999998</v>
      </c>
      <c r="AE249" s="37">
        <f t="shared" si="61"/>
        <v>43.88379959999999</v>
      </c>
      <c r="AF249" s="37">
        <f t="shared" si="62"/>
        <v>0</v>
      </c>
    </row>
    <row r="250" spans="1:32" ht="12.75" hidden="1">
      <c r="A250" s="40">
        <f t="shared" si="57"/>
        <v>14329.920995167997</v>
      </c>
      <c r="B250" s="38">
        <v>1997</v>
      </c>
      <c r="C250" s="38">
        <v>85</v>
      </c>
      <c r="D250" s="40">
        <f t="shared" si="48"/>
        <v>6.666666666666667</v>
      </c>
      <c r="E250" s="38">
        <v>6.63</v>
      </c>
      <c r="F250" s="41">
        <f t="shared" si="49"/>
        <v>168.402</v>
      </c>
      <c r="G250" s="41">
        <f t="shared" si="50"/>
        <v>70.52126473999999</v>
      </c>
      <c r="H250" s="41">
        <f t="shared" si="51"/>
        <v>0</v>
      </c>
      <c r="I250" s="43">
        <f t="shared" si="55"/>
        <v>16373.890068511997</v>
      </c>
      <c r="J250" s="13">
        <v>1985</v>
      </c>
      <c r="K250" s="13">
        <v>85</v>
      </c>
      <c r="L250" s="43">
        <f t="shared" si="52"/>
        <v>6.666666666666667</v>
      </c>
      <c r="M250" s="13">
        <v>7.17</v>
      </c>
      <c r="N250" s="44">
        <f t="shared" si="53"/>
        <v>182.118</v>
      </c>
      <c r="O250" s="44">
        <f t="shared" si="54"/>
        <v>80.58016765999999</v>
      </c>
      <c r="P250" s="44">
        <f t="shared" si="56"/>
        <v>0</v>
      </c>
      <c r="Y250" s="36">
        <f t="shared" si="58"/>
        <v>8955.039357855998</v>
      </c>
      <c r="Z250" s="34">
        <v>1944</v>
      </c>
      <c r="AA250" s="34">
        <v>78</v>
      </c>
      <c r="AB250" s="36">
        <f t="shared" si="59"/>
        <v>22.22222222222222</v>
      </c>
      <c r="AC250" s="34">
        <v>5.21</v>
      </c>
      <c r="AD250" s="37">
        <f t="shared" si="60"/>
        <v>132.334</v>
      </c>
      <c r="AE250" s="37">
        <f t="shared" si="61"/>
        <v>44.070075579999994</v>
      </c>
      <c r="AF250" s="37">
        <f t="shared" si="62"/>
        <v>0</v>
      </c>
    </row>
    <row r="251" spans="1:32" ht="12.75" hidden="1">
      <c r="A251" s="40">
        <f t="shared" si="57"/>
        <v>18569.264258399995</v>
      </c>
      <c r="B251" s="38">
        <v>1950</v>
      </c>
      <c r="C251" s="38">
        <v>86</v>
      </c>
      <c r="D251" s="40">
        <f t="shared" si="48"/>
        <v>5.555555555555555</v>
      </c>
      <c r="E251" s="38">
        <v>7.75</v>
      </c>
      <c r="F251" s="41">
        <f t="shared" si="49"/>
        <v>196.85</v>
      </c>
      <c r="G251" s="41">
        <f t="shared" si="50"/>
        <v>91.38417449999999</v>
      </c>
      <c r="H251" s="41">
        <f t="shared" si="51"/>
        <v>0</v>
      </c>
      <c r="I251" s="43">
        <f t="shared" si="55"/>
        <v>17130.915651231993</v>
      </c>
      <c r="J251" s="13">
        <v>1992</v>
      </c>
      <c r="K251" s="13">
        <v>86</v>
      </c>
      <c r="L251" s="43">
        <f t="shared" si="52"/>
        <v>5.555555555555555</v>
      </c>
      <c r="M251" s="13">
        <v>7.37</v>
      </c>
      <c r="N251" s="44">
        <f t="shared" si="53"/>
        <v>187.19799999999998</v>
      </c>
      <c r="O251" s="44">
        <f t="shared" si="54"/>
        <v>84.30568725999997</v>
      </c>
      <c r="P251" s="44">
        <f t="shared" si="56"/>
        <v>0</v>
      </c>
      <c r="Y251" s="36">
        <f t="shared" si="58"/>
        <v>9030.741916128</v>
      </c>
      <c r="Z251" s="34">
        <v>1986</v>
      </c>
      <c r="AA251" s="34">
        <v>79</v>
      </c>
      <c r="AB251" s="36">
        <f t="shared" si="59"/>
        <v>21.21212121212121</v>
      </c>
      <c r="AC251" s="34">
        <v>5.23</v>
      </c>
      <c r="AD251" s="37">
        <f t="shared" si="60"/>
        <v>132.842</v>
      </c>
      <c r="AE251" s="37">
        <f t="shared" si="61"/>
        <v>44.442627540000004</v>
      </c>
      <c r="AF251" s="37">
        <f t="shared" si="62"/>
        <v>0</v>
      </c>
    </row>
    <row r="252" spans="1:32" ht="12.75" hidden="1">
      <c r="A252" s="40">
        <f t="shared" si="57"/>
        <v>19250.58728284799</v>
      </c>
      <c r="B252" s="38">
        <v>2007</v>
      </c>
      <c r="C252" s="38">
        <v>87</v>
      </c>
      <c r="D252" s="40">
        <f t="shared" si="48"/>
        <v>4.444444444444445</v>
      </c>
      <c r="E252" s="38">
        <v>7.93</v>
      </c>
      <c r="F252" s="41">
        <f t="shared" si="49"/>
        <v>201.42199999999997</v>
      </c>
      <c r="G252" s="41">
        <f t="shared" si="50"/>
        <v>94.73714213999996</v>
      </c>
      <c r="H252" s="41">
        <f t="shared" si="51"/>
        <v>0</v>
      </c>
      <c r="I252" s="43">
        <f t="shared" si="55"/>
        <v>19174.884724575993</v>
      </c>
      <c r="J252" s="13">
        <v>1979</v>
      </c>
      <c r="K252" s="13">
        <v>87</v>
      </c>
      <c r="L252" s="43">
        <f t="shared" si="52"/>
        <v>4.444444444444445</v>
      </c>
      <c r="M252" s="13">
        <v>7.91</v>
      </c>
      <c r="N252" s="44">
        <f t="shared" si="53"/>
        <v>200.914</v>
      </c>
      <c r="O252" s="44">
        <f t="shared" si="54"/>
        <v>94.36459017999998</v>
      </c>
      <c r="P252" s="44">
        <f t="shared" si="56"/>
        <v>0</v>
      </c>
      <c r="Y252" s="36">
        <f t="shared" si="58"/>
        <v>9106.4444744</v>
      </c>
      <c r="Z252" s="34">
        <v>1989</v>
      </c>
      <c r="AA252" s="34">
        <v>80</v>
      </c>
      <c r="AB252" s="36">
        <f t="shared" si="59"/>
        <v>20.2020202020202</v>
      </c>
      <c r="AC252" s="34">
        <v>5.25</v>
      </c>
      <c r="AD252" s="37">
        <f t="shared" si="60"/>
        <v>133.35</v>
      </c>
      <c r="AE252" s="37">
        <f t="shared" si="61"/>
        <v>44.8151795</v>
      </c>
      <c r="AF252" s="37">
        <f t="shared" si="62"/>
        <v>0</v>
      </c>
    </row>
    <row r="253" spans="1:32" ht="12.75" hidden="1">
      <c r="A253" s="40">
        <f t="shared" si="57"/>
        <v>19969.761586431992</v>
      </c>
      <c r="B253" s="38">
        <v>1973</v>
      </c>
      <c r="C253" s="38">
        <v>88</v>
      </c>
      <c r="D253" s="40">
        <f t="shared" si="48"/>
        <v>3.3333333333333335</v>
      </c>
      <c r="E253" s="38">
        <v>8.12</v>
      </c>
      <c r="F253" s="41">
        <f t="shared" si="49"/>
        <v>206.24799999999996</v>
      </c>
      <c r="G253" s="41">
        <f t="shared" si="50"/>
        <v>98.27638575999997</v>
      </c>
      <c r="H253" s="41">
        <f t="shared" si="51"/>
        <v>0</v>
      </c>
      <c r="I253" s="43">
        <f t="shared" si="55"/>
        <v>19591.248795071995</v>
      </c>
      <c r="J253" s="13">
        <v>1999</v>
      </c>
      <c r="K253" s="13">
        <v>88</v>
      </c>
      <c r="L253" s="43">
        <f t="shared" si="52"/>
        <v>3.3333333333333335</v>
      </c>
      <c r="M253" s="13">
        <v>8.02</v>
      </c>
      <c r="N253" s="44">
        <f t="shared" si="53"/>
        <v>203.70799999999997</v>
      </c>
      <c r="O253" s="44">
        <f t="shared" si="54"/>
        <v>96.41362595999998</v>
      </c>
      <c r="P253" s="44">
        <f t="shared" si="56"/>
        <v>0</v>
      </c>
      <c r="Y253" s="36">
        <f t="shared" si="58"/>
        <v>9674.21366144</v>
      </c>
      <c r="Z253" s="34">
        <v>1978</v>
      </c>
      <c r="AA253" s="34">
        <v>81</v>
      </c>
      <c r="AB253" s="36">
        <f t="shared" si="59"/>
        <v>19.19191919191919</v>
      </c>
      <c r="AC253" s="34">
        <v>5.4</v>
      </c>
      <c r="AD253" s="37">
        <f t="shared" si="60"/>
        <v>137.16</v>
      </c>
      <c r="AE253" s="37">
        <f t="shared" si="61"/>
        <v>47.6093192</v>
      </c>
      <c r="AF253" s="37">
        <f t="shared" si="62"/>
        <v>0</v>
      </c>
    </row>
    <row r="254" spans="1:32" ht="12.75" hidden="1">
      <c r="A254" s="40">
        <f t="shared" si="57"/>
        <v>25988.114969056</v>
      </c>
      <c r="B254" s="38">
        <v>1966</v>
      </c>
      <c r="C254" s="38">
        <v>89</v>
      </c>
      <c r="D254" s="40">
        <f t="shared" si="48"/>
        <v>2.2222222222222223</v>
      </c>
      <c r="E254" s="38">
        <v>9.71</v>
      </c>
      <c r="F254" s="41">
        <f t="shared" si="49"/>
        <v>246.63400000000001</v>
      </c>
      <c r="G254" s="41">
        <f t="shared" si="50"/>
        <v>127.89426658000001</v>
      </c>
      <c r="H254" s="41">
        <f t="shared" si="51"/>
        <v>0</v>
      </c>
      <c r="I254" s="43">
        <f t="shared" si="55"/>
        <v>22960.012638175995</v>
      </c>
      <c r="J254" s="13">
        <v>1958</v>
      </c>
      <c r="K254" s="13">
        <v>89</v>
      </c>
      <c r="L254" s="43">
        <f t="shared" si="52"/>
        <v>2.2222222222222223</v>
      </c>
      <c r="M254" s="13">
        <v>8.91</v>
      </c>
      <c r="N254" s="44">
        <f t="shared" si="53"/>
        <v>226.314</v>
      </c>
      <c r="O254" s="44">
        <f t="shared" si="54"/>
        <v>112.99218817999999</v>
      </c>
      <c r="P254" s="44">
        <f t="shared" si="56"/>
        <v>0</v>
      </c>
      <c r="Y254" s="36">
        <f t="shared" si="58"/>
        <v>9863.47005712</v>
      </c>
      <c r="Z254" s="34">
        <v>1966</v>
      </c>
      <c r="AA254" s="34">
        <v>82</v>
      </c>
      <c r="AB254" s="36">
        <f t="shared" si="59"/>
        <v>18.181818181818183</v>
      </c>
      <c r="AC254" s="34">
        <v>5.45</v>
      </c>
      <c r="AD254" s="37">
        <f t="shared" si="60"/>
        <v>138.43</v>
      </c>
      <c r="AE254" s="37">
        <f t="shared" si="61"/>
        <v>48.5406991</v>
      </c>
      <c r="AF254" s="37">
        <f t="shared" si="62"/>
        <v>0</v>
      </c>
    </row>
    <row r="255" spans="1:32" ht="12.75" hidden="1">
      <c r="A255" s="40">
        <f t="shared" si="57"/>
        <v>29697.540324383983</v>
      </c>
      <c r="B255" s="38">
        <v>1932</v>
      </c>
      <c r="C255" s="38">
        <v>90</v>
      </c>
      <c r="D255" s="40">
        <f t="shared" si="48"/>
        <v>1.1111111111111112</v>
      </c>
      <c r="E255" s="38">
        <v>10.69</v>
      </c>
      <c r="F255" s="41">
        <f t="shared" si="49"/>
        <v>271.52599999999995</v>
      </c>
      <c r="G255" s="41">
        <f t="shared" si="50"/>
        <v>146.14931261999993</v>
      </c>
      <c r="H255" s="41">
        <f t="shared" si="51"/>
        <v>0</v>
      </c>
      <c r="I255" s="43">
        <f t="shared" si="55"/>
        <v>23300.6741504</v>
      </c>
      <c r="J255" s="13">
        <v>1998</v>
      </c>
      <c r="K255" s="13">
        <v>90</v>
      </c>
      <c r="L255" s="43">
        <f t="shared" si="52"/>
        <v>1.1111111111111112</v>
      </c>
      <c r="M255" s="13">
        <v>9</v>
      </c>
      <c r="N255" s="44">
        <f t="shared" si="53"/>
        <v>228.6</v>
      </c>
      <c r="O255" s="44">
        <f t="shared" si="54"/>
        <v>114.668672</v>
      </c>
      <c r="P255" s="44">
        <f t="shared" si="56"/>
        <v>0</v>
      </c>
      <c r="Y255" s="36">
        <f t="shared" si="58"/>
        <v>10809.752035519998</v>
      </c>
      <c r="Z255" s="34">
        <v>1914</v>
      </c>
      <c r="AA255" s="34">
        <v>83</v>
      </c>
      <c r="AB255" s="36">
        <f t="shared" si="59"/>
        <v>17.17171717171717</v>
      </c>
      <c r="AC255" s="34">
        <v>5.7</v>
      </c>
      <c r="AD255" s="37">
        <f t="shared" si="60"/>
        <v>144.78</v>
      </c>
      <c r="AE255" s="37">
        <f t="shared" si="61"/>
        <v>53.19759859999999</v>
      </c>
      <c r="AF255" s="37">
        <f t="shared" si="62"/>
        <v>0</v>
      </c>
    </row>
    <row r="256" spans="25:32" ht="12.75" hidden="1">
      <c r="Y256" s="36">
        <f t="shared" si="58"/>
        <v>10809.752035519998</v>
      </c>
      <c r="Z256" s="34">
        <v>1915</v>
      </c>
      <c r="AA256" s="34">
        <v>84</v>
      </c>
      <c r="AB256" s="36">
        <f t="shared" si="59"/>
        <v>16.161616161616163</v>
      </c>
      <c r="AC256" s="34">
        <v>5.7</v>
      </c>
      <c r="AD256" s="37">
        <f t="shared" si="60"/>
        <v>144.78</v>
      </c>
      <c r="AE256" s="37">
        <f t="shared" si="61"/>
        <v>53.19759859999999</v>
      </c>
      <c r="AF256" s="37">
        <f t="shared" si="62"/>
        <v>0</v>
      </c>
    </row>
    <row r="257" spans="25:32" ht="12.75" hidden="1">
      <c r="Y257" s="36">
        <f t="shared" si="58"/>
        <v>11756.03401392</v>
      </c>
      <c r="Z257" s="34">
        <v>1999</v>
      </c>
      <c r="AA257" s="34">
        <v>85</v>
      </c>
      <c r="AB257" s="36">
        <f t="shared" si="59"/>
        <v>15.151515151515152</v>
      </c>
      <c r="AC257" s="34">
        <v>5.95</v>
      </c>
      <c r="AD257" s="37">
        <f t="shared" si="60"/>
        <v>151.13</v>
      </c>
      <c r="AE257" s="37">
        <f t="shared" si="61"/>
        <v>57.8544981</v>
      </c>
      <c r="AF257" s="37">
        <f t="shared" si="62"/>
        <v>0</v>
      </c>
    </row>
    <row r="258" spans="25:32" ht="12.75" hidden="1">
      <c r="Y258" s="36">
        <f t="shared" si="58"/>
        <v>11945.290409599997</v>
      </c>
      <c r="Z258" s="34">
        <v>1928</v>
      </c>
      <c r="AA258" s="34">
        <v>86</v>
      </c>
      <c r="AB258" s="36">
        <f t="shared" si="59"/>
        <v>14.14141414141414</v>
      </c>
      <c r="AC258" s="34">
        <v>6</v>
      </c>
      <c r="AD258" s="37">
        <f t="shared" si="60"/>
        <v>152.39999999999998</v>
      </c>
      <c r="AE258" s="37">
        <f t="shared" si="61"/>
        <v>58.78587799999998</v>
      </c>
      <c r="AF258" s="37">
        <f t="shared" si="62"/>
        <v>0</v>
      </c>
    </row>
    <row r="259" spans="25:32" ht="12.75" hidden="1">
      <c r="Y259" s="36">
        <f t="shared" si="58"/>
        <v>12323.803200959994</v>
      </c>
      <c r="Z259" s="34">
        <v>1923</v>
      </c>
      <c r="AA259" s="34">
        <v>87</v>
      </c>
      <c r="AB259" s="36">
        <f t="shared" si="59"/>
        <v>13.131313131313133</v>
      </c>
      <c r="AC259" s="34">
        <v>6.1</v>
      </c>
      <c r="AD259" s="37">
        <f t="shared" si="60"/>
        <v>154.93999999999997</v>
      </c>
      <c r="AE259" s="37">
        <f t="shared" si="61"/>
        <v>60.648637799999975</v>
      </c>
      <c r="AF259" s="37">
        <f t="shared" si="62"/>
        <v>0</v>
      </c>
    </row>
    <row r="260" spans="25:32" ht="12.75" hidden="1">
      <c r="Y260" s="36">
        <f t="shared" si="58"/>
        <v>14027.110762079996</v>
      </c>
      <c r="Z260" s="34">
        <v>1951</v>
      </c>
      <c r="AA260" s="34">
        <v>88</v>
      </c>
      <c r="AB260" s="36">
        <f t="shared" si="59"/>
        <v>12.121212121212121</v>
      </c>
      <c r="AC260" s="34">
        <v>6.55</v>
      </c>
      <c r="AD260" s="37">
        <f t="shared" si="60"/>
        <v>166.36999999999998</v>
      </c>
      <c r="AE260" s="37">
        <f t="shared" si="61"/>
        <v>69.03105689999998</v>
      </c>
      <c r="AF260" s="37">
        <f t="shared" si="62"/>
        <v>0</v>
      </c>
    </row>
    <row r="261" spans="25:32" ht="12.75" hidden="1">
      <c r="Y261" s="36">
        <f t="shared" si="58"/>
        <v>14254.218436895999</v>
      </c>
      <c r="Z261" s="34">
        <v>1950</v>
      </c>
      <c r="AA261" s="34">
        <v>89</v>
      </c>
      <c r="AB261" s="36">
        <f t="shared" si="59"/>
        <v>11.11111111111111</v>
      </c>
      <c r="AC261" s="34">
        <v>6.61</v>
      </c>
      <c r="AD261" s="37">
        <f t="shared" si="60"/>
        <v>167.894</v>
      </c>
      <c r="AE261" s="37">
        <f t="shared" si="61"/>
        <v>70.14871278</v>
      </c>
      <c r="AF261" s="37">
        <f t="shared" si="62"/>
        <v>0</v>
      </c>
    </row>
    <row r="262" spans="25:32" ht="12.75" hidden="1">
      <c r="Y262" s="36">
        <f t="shared" si="58"/>
        <v>15049.095298752</v>
      </c>
      <c r="Z262" s="34">
        <v>1981</v>
      </c>
      <c r="AA262" s="34">
        <v>90</v>
      </c>
      <c r="AB262" s="36">
        <f t="shared" si="59"/>
        <v>10.1010101010101</v>
      </c>
      <c r="AC262" s="34">
        <v>6.82</v>
      </c>
      <c r="AD262" s="37">
        <f t="shared" si="60"/>
        <v>173.228</v>
      </c>
      <c r="AE262" s="37">
        <f t="shared" si="61"/>
        <v>74.06050836</v>
      </c>
      <c r="AF262" s="37">
        <f t="shared" si="62"/>
        <v>0</v>
      </c>
    </row>
    <row r="263" spans="25:32" ht="12.75" hidden="1">
      <c r="Y263" s="36">
        <f t="shared" si="58"/>
        <v>15389.756810975994</v>
      </c>
      <c r="Z263" s="34">
        <v>1997</v>
      </c>
      <c r="AA263" s="34">
        <v>91</v>
      </c>
      <c r="AB263" s="36">
        <f t="shared" si="59"/>
        <v>9.090909090909092</v>
      </c>
      <c r="AC263" s="34">
        <v>6.91</v>
      </c>
      <c r="AD263" s="37">
        <f t="shared" si="60"/>
        <v>175.51399999999998</v>
      </c>
      <c r="AE263" s="37">
        <f t="shared" si="61"/>
        <v>75.73699217999997</v>
      </c>
      <c r="AF263" s="37">
        <f t="shared" si="62"/>
        <v>0</v>
      </c>
    </row>
    <row r="264" spans="25:32" ht="12.75" hidden="1">
      <c r="Y264" s="36">
        <f t="shared" si="58"/>
        <v>15881.823439744001</v>
      </c>
      <c r="Z264" s="34">
        <v>1988</v>
      </c>
      <c r="AA264" s="34">
        <v>92</v>
      </c>
      <c r="AB264" s="36">
        <f t="shared" si="59"/>
        <v>8.080808080808081</v>
      </c>
      <c r="AC264" s="34">
        <v>7.04</v>
      </c>
      <c r="AD264" s="37">
        <f t="shared" si="60"/>
        <v>178.816</v>
      </c>
      <c r="AE264" s="37">
        <f t="shared" si="61"/>
        <v>78.15857992000001</v>
      </c>
      <c r="AF264" s="37">
        <f t="shared" si="62"/>
        <v>0</v>
      </c>
    </row>
    <row r="265" spans="25:32" ht="12.75" hidden="1">
      <c r="Y265" s="36">
        <f t="shared" si="58"/>
        <v>16487.443905919998</v>
      </c>
      <c r="Z265" s="34">
        <v>1979</v>
      </c>
      <c r="AA265" s="34">
        <v>93</v>
      </c>
      <c r="AB265" s="36">
        <f t="shared" si="59"/>
        <v>7.07070707070707</v>
      </c>
      <c r="AC265" s="34">
        <v>7.2</v>
      </c>
      <c r="AD265" s="37">
        <f t="shared" si="60"/>
        <v>182.88</v>
      </c>
      <c r="AE265" s="37">
        <f t="shared" si="61"/>
        <v>81.1389956</v>
      </c>
      <c r="AF265" s="37">
        <f t="shared" si="62"/>
        <v>0</v>
      </c>
    </row>
    <row r="266" spans="25:32" ht="12.75" hidden="1">
      <c r="Y266" s="36">
        <f t="shared" si="58"/>
        <v>16865.95669728</v>
      </c>
      <c r="Z266" s="34">
        <v>1918</v>
      </c>
      <c r="AA266" s="34">
        <v>94</v>
      </c>
      <c r="AB266" s="36">
        <f t="shared" si="59"/>
        <v>6.0606060606060606</v>
      </c>
      <c r="AC266" s="34">
        <v>7.3</v>
      </c>
      <c r="AD266" s="37">
        <f t="shared" si="60"/>
        <v>185.42</v>
      </c>
      <c r="AE266" s="37">
        <f t="shared" si="61"/>
        <v>83.0017554</v>
      </c>
      <c r="AF266" s="37">
        <f t="shared" si="62"/>
        <v>0</v>
      </c>
    </row>
    <row r="267" spans="25:32" ht="12.75" hidden="1">
      <c r="Y267" s="36">
        <f t="shared" si="58"/>
        <v>18380.00786272</v>
      </c>
      <c r="Z267" s="34">
        <v>1925</v>
      </c>
      <c r="AA267" s="34">
        <v>95</v>
      </c>
      <c r="AB267" s="36">
        <f t="shared" si="59"/>
        <v>5.05050505050505</v>
      </c>
      <c r="AC267" s="34">
        <v>7.7</v>
      </c>
      <c r="AD267" s="37">
        <f t="shared" si="60"/>
        <v>195.57999999999998</v>
      </c>
      <c r="AE267" s="37">
        <f t="shared" si="61"/>
        <v>90.45279459999999</v>
      </c>
      <c r="AF267" s="37">
        <f t="shared" si="62"/>
        <v>0</v>
      </c>
    </row>
    <row r="268" spans="25:32" ht="12.75" hidden="1">
      <c r="Y268" s="36">
        <f t="shared" si="58"/>
        <v>19818.356469888</v>
      </c>
      <c r="Z268" s="34">
        <v>1973</v>
      </c>
      <c r="AA268" s="34">
        <v>96</v>
      </c>
      <c r="AB268" s="36">
        <f t="shared" si="59"/>
        <v>4.040404040404041</v>
      </c>
      <c r="AC268" s="34">
        <v>8.08</v>
      </c>
      <c r="AD268" s="37">
        <f t="shared" si="60"/>
        <v>205.232</v>
      </c>
      <c r="AE268" s="37">
        <f t="shared" si="61"/>
        <v>97.53128184</v>
      </c>
      <c r="AF268" s="37">
        <f t="shared" si="62"/>
        <v>0</v>
      </c>
    </row>
    <row r="269" spans="25:32" ht="12.75" hidden="1">
      <c r="Y269" s="36">
        <f t="shared" si="58"/>
        <v>20423.976936064</v>
      </c>
      <c r="Z269" s="34">
        <v>1992</v>
      </c>
      <c r="AA269" s="34">
        <v>97</v>
      </c>
      <c r="AB269" s="36">
        <f t="shared" si="59"/>
        <v>3.0303030303030303</v>
      </c>
      <c r="AC269" s="34">
        <v>8.24</v>
      </c>
      <c r="AD269" s="37">
        <f t="shared" si="60"/>
        <v>209.296</v>
      </c>
      <c r="AE269" s="37">
        <f t="shared" si="61"/>
        <v>100.51169752</v>
      </c>
      <c r="AF269" s="37">
        <f t="shared" si="62"/>
        <v>0</v>
      </c>
    </row>
    <row r="270" spans="25:32" ht="12.75" hidden="1">
      <c r="Y270" s="36">
        <f t="shared" si="58"/>
        <v>21710.920426687997</v>
      </c>
      <c r="Z270" s="34">
        <v>1930</v>
      </c>
      <c r="AA270" s="34">
        <v>98</v>
      </c>
      <c r="AB270" s="36">
        <f t="shared" si="59"/>
        <v>2.0202020202020203</v>
      </c>
      <c r="AC270" s="34">
        <v>8.58</v>
      </c>
      <c r="AD270" s="37">
        <f t="shared" si="60"/>
        <v>217.932</v>
      </c>
      <c r="AE270" s="37">
        <f t="shared" si="61"/>
        <v>106.84508084</v>
      </c>
      <c r="AF270" s="37">
        <f t="shared" si="62"/>
        <v>0</v>
      </c>
    </row>
    <row r="271" spans="25:32" ht="12.75" hidden="1">
      <c r="Y271" s="36">
        <f t="shared" si="58"/>
        <v>22997.863917311995</v>
      </c>
      <c r="Z271" s="34">
        <v>1993</v>
      </c>
      <c r="AA271" s="34">
        <v>99</v>
      </c>
      <c r="AB271" s="36">
        <f t="shared" si="59"/>
        <v>1.0101010101010102</v>
      </c>
      <c r="AC271" s="34">
        <v>8.92</v>
      </c>
      <c r="AD271" s="37">
        <f t="shared" si="60"/>
        <v>226.56799999999998</v>
      </c>
      <c r="AE271" s="37">
        <f t="shared" si="61"/>
        <v>113.17846415999999</v>
      </c>
      <c r="AF271" s="37">
        <f t="shared" si="62"/>
        <v>0</v>
      </c>
    </row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</sheetData>
  <sheetProtection sheet="1" objects="1" scenarios="1" selectLockedCells="1"/>
  <dataValidations count="1">
    <dataValidation type="list" allowBlank="1" showInputMessage="1" showErrorMessage="1" sqref="E13">
      <formula1>$A$39:$A$46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 Nielsen</dc:creator>
  <cp:keywords/>
  <dc:description/>
  <cp:lastModifiedBy>David C Nielsen</cp:lastModifiedBy>
  <dcterms:created xsi:type="dcterms:W3CDTF">2008-04-15T19:51:13Z</dcterms:created>
  <dcterms:modified xsi:type="dcterms:W3CDTF">2009-12-08T17:41:03Z</dcterms:modified>
  <cp:category/>
  <cp:version/>
  <cp:contentType/>
  <cp:contentStatus/>
</cp:coreProperties>
</file>