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445"/>
  </bookViews>
  <sheets>
    <sheet name="M38" sheetId="1" r:id="rId1"/>
  </sheets>
  <externalReferences>
    <externalReference r:id="rId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Print_Area" localSheetId="0">'M38'!$A$1:$N$14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4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25725"/>
</workbook>
</file>

<file path=xl/calcChain.xml><?xml version="1.0" encoding="utf-8"?>
<calcChain xmlns="http://schemas.openxmlformats.org/spreadsheetml/2006/main">
  <c r="L36" i="1"/>
  <c r="L37"/>
  <c r="C7"/>
  <c r="D123"/>
  <c r="B123"/>
  <c r="C6"/>
  <c r="C8"/>
  <c r="E26"/>
  <c r="B122"/>
  <c r="D122"/>
  <c r="E122"/>
  <c r="C122"/>
  <c r="B121"/>
  <c r="D121"/>
  <c r="E121"/>
  <c r="C121"/>
  <c r="B120"/>
  <c r="D120"/>
  <c r="E120"/>
  <c r="C120"/>
  <c r="B119"/>
  <c r="D119"/>
  <c r="E119"/>
  <c r="C119"/>
  <c r="B118"/>
  <c r="D118"/>
  <c r="E118"/>
  <c r="C118"/>
  <c r="B117"/>
  <c r="D117"/>
  <c r="E117"/>
  <c r="C117"/>
  <c r="B116"/>
  <c r="D116"/>
  <c r="E116"/>
  <c r="C116"/>
  <c r="B115"/>
  <c r="D115"/>
  <c r="E115"/>
  <c r="C115"/>
  <c r="B114"/>
  <c r="D114"/>
  <c r="E114"/>
  <c r="C114"/>
  <c r="B113"/>
  <c r="D113"/>
  <c r="E113"/>
  <c r="C113"/>
  <c r="B112"/>
  <c r="D112"/>
  <c r="E112"/>
  <c r="C112"/>
  <c r="B111"/>
  <c r="D111"/>
  <c r="E111"/>
  <c r="C111"/>
  <c r="B110"/>
  <c r="D110"/>
  <c r="E110"/>
  <c r="C110"/>
  <c r="B109"/>
  <c r="D109"/>
  <c r="E109"/>
  <c r="C109"/>
  <c r="B108"/>
  <c r="D108"/>
  <c r="E108"/>
  <c r="C108"/>
  <c r="B107"/>
  <c r="D107"/>
  <c r="E107"/>
  <c r="C107"/>
  <c r="B106"/>
  <c r="D106"/>
  <c r="E106"/>
  <c r="C106"/>
  <c r="B105"/>
  <c r="D105"/>
  <c r="E105"/>
  <c r="C105"/>
  <c r="B104"/>
  <c r="D104"/>
  <c r="E104"/>
  <c r="C104"/>
  <c r="B103"/>
  <c r="D103"/>
  <c r="E103"/>
  <c r="C103"/>
  <c r="B102"/>
  <c r="D102"/>
  <c r="E102"/>
  <c r="C102"/>
  <c r="B101"/>
  <c r="D101"/>
  <c r="E101"/>
  <c r="C101"/>
  <c r="B100"/>
  <c r="D100"/>
  <c r="E100"/>
  <c r="C100"/>
  <c r="B99"/>
  <c r="D99"/>
  <c r="E99"/>
  <c r="C99"/>
  <c r="B98"/>
  <c r="D98"/>
  <c r="E98"/>
  <c r="C98"/>
  <c r="B97"/>
  <c r="D97"/>
  <c r="E97"/>
  <c r="C97"/>
  <c r="B96"/>
  <c r="D96"/>
  <c r="E96"/>
  <c r="C96"/>
  <c r="B95"/>
  <c r="D95"/>
  <c r="E95"/>
  <c r="C95"/>
  <c r="B94"/>
  <c r="D94"/>
  <c r="E94"/>
  <c r="C94"/>
  <c r="B93"/>
  <c r="D93"/>
  <c r="E93"/>
  <c r="C93"/>
  <c r="B92"/>
  <c r="D92"/>
  <c r="E92"/>
  <c r="C92"/>
  <c r="B91"/>
  <c r="D91"/>
  <c r="E91"/>
  <c r="C91"/>
  <c r="B90"/>
  <c r="D90"/>
  <c r="E90"/>
  <c r="C90"/>
  <c r="B89"/>
  <c r="D89"/>
  <c r="E89"/>
  <c r="C89"/>
  <c r="B88"/>
  <c r="D88"/>
  <c r="E88"/>
  <c r="C88"/>
  <c r="B87"/>
  <c r="D87"/>
  <c r="E87"/>
  <c r="C87"/>
  <c r="B86"/>
  <c r="D86"/>
  <c r="E86"/>
  <c r="C86"/>
  <c r="B85"/>
  <c r="D85"/>
  <c r="E85"/>
  <c r="C85"/>
  <c r="B84"/>
  <c r="D84"/>
  <c r="E84"/>
  <c r="C84"/>
  <c r="B83"/>
  <c r="D83"/>
  <c r="E83"/>
  <c r="C83"/>
  <c r="B82"/>
  <c r="D82"/>
  <c r="E82"/>
  <c r="C82"/>
  <c r="B81"/>
  <c r="D81"/>
  <c r="E81"/>
  <c r="C81"/>
  <c r="B80"/>
  <c r="D80"/>
  <c r="E80"/>
  <c r="C80"/>
  <c r="B79"/>
  <c r="D79"/>
  <c r="E79"/>
  <c r="C79"/>
  <c r="B78"/>
  <c r="D78"/>
  <c r="E78"/>
  <c r="C78"/>
  <c r="B77"/>
  <c r="D77"/>
  <c r="E77"/>
  <c r="C77"/>
  <c r="B76"/>
  <c r="D76"/>
  <c r="E76"/>
  <c r="C76"/>
  <c r="B75"/>
  <c r="D75"/>
  <c r="E75"/>
  <c r="C75"/>
  <c r="B74"/>
  <c r="D74"/>
  <c r="E74"/>
  <c r="C74"/>
  <c r="B73"/>
  <c r="D73"/>
  <c r="E73"/>
  <c r="C73"/>
  <c r="B72"/>
  <c r="D72"/>
  <c r="E72"/>
  <c r="C72"/>
  <c r="B71"/>
  <c r="D71"/>
  <c r="E71"/>
  <c r="C71"/>
  <c r="B70"/>
  <c r="D70"/>
  <c r="E70"/>
  <c r="C70"/>
  <c r="B69"/>
  <c r="D69"/>
  <c r="E69"/>
  <c r="C69"/>
  <c r="B68"/>
  <c r="D68"/>
  <c r="E68"/>
  <c r="C68"/>
  <c r="B67"/>
  <c r="D67"/>
  <c r="E67"/>
  <c r="C67"/>
  <c r="B66"/>
  <c r="D66"/>
  <c r="E66"/>
  <c r="C66"/>
  <c r="B65"/>
  <c r="D65"/>
  <c r="E65"/>
  <c r="C65"/>
  <c r="B64"/>
  <c r="D64"/>
  <c r="E64"/>
  <c r="C64"/>
  <c r="B63"/>
  <c r="D63"/>
  <c r="E63"/>
  <c r="C63"/>
  <c r="B62"/>
  <c r="D62"/>
  <c r="E62"/>
  <c r="C62"/>
  <c r="B61"/>
  <c r="D61"/>
  <c r="E61"/>
  <c r="C61"/>
  <c r="B60"/>
  <c r="D60"/>
  <c r="E60"/>
  <c r="C60"/>
  <c r="B59"/>
  <c r="D59"/>
  <c r="E59"/>
  <c r="C59"/>
  <c r="B58"/>
  <c r="D58"/>
  <c r="E58"/>
  <c r="C58"/>
  <c r="B57"/>
  <c r="D57"/>
  <c r="E57"/>
  <c r="C57"/>
  <c r="B56"/>
  <c r="D56"/>
  <c r="E56"/>
  <c r="C56"/>
  <c r="B55"/>
  <c r="D55"/>
  <c r="E55"/>
  <c r="C55"/>
  <c r="B54"/>
  <c r="D54"/>
  <c r="E54"/>
  <c r="C54"/>
  <c r="B53"/>
  <c r="D53"/>
  <c r="E53"/>
  <c r="C53"/>
  <c r="B52"/>
  <c r="D52"/>
  <c r="E52"/>
  <c r="C52"/>
  <c r="B51"/>
  <c r="D51"/>
  <c r="E51"/>
  <c r="C51"/>
  <c r="B50"/>
  <c r="D50"/>
  <c r="E50"/>
  <c r="C50"/>
  <c r="B49"/>
  <c r="D49"/>
  <c r="E49"/>
  <c r="C49"/>
  <c r="B48"/>
  <c r="D48"/>
  <c r="E48"/>
  <c r="C48"/>
  <c r="B47"/>
  <c r="D47"/>
  <c r="E47"/>
  <c r="C47"/>
  <c r="B46"/>
  <c r="D46"/>
  <c r="E46"/>
  <c r="C46"/>
  <c r="B45"/>
  <c r="D45"/>
  <c r="E45"/>
  <c r="C45"/>
  <c r="B44"/>
  <c r="D44"/>
  <c r="E44"/>
  <c r="C44"/>
  <c r="B43"/>
  <c r="D43"/>
  <c r="E43"/>
  <c r="C43"/>
  <c r="B42"/>
  <c r="D42"/>
  <c r="E42"/>
  <c r="C42"/>
  <c r="B41"/>
  <c r="D41"/>
  <c r="E41"/>
  <c r="C41"/>
  <c r="B40"/>
  <c r="D40"/>
  <c r="E40"/>
  <c r="C40"/>
  <c r="B39"/>
  <c r="D39"/>
  <c r="E39"/>
  <c r="C39"/>
  <c r="B38"/>
  <c r="D38"/>
  <c r="E38"/>
  <c r="C38"/>
  <c r="B37"/>
  <c r="D37"/>
  <c r="E37"/>
  <c r="C37"/>
  <c r="B36"/>
  <c r="D36"/>
  <c r="E36"/>
  <c r="C36"/>
  <c r="B35"/>
  <c r="D35"/>
  <c r="E35"/>
  <c r="C35"/>
  <c r="B34"/>
  <c r="D34"/>
  <c r="E34"/>
  <c r="C34"/>
  <c r="B33"/>
  <c r="D33"/>
  <c r="E33"/>
  <c r="C33"/>
  <c r="B32"/>
  <c r="D32"/>
  <c r="E32"/>
  <c r="C32"/>
  <c r="B31"/>
  <c r="D31"/>
  <c r="E31"/>
  <c r="C31"/>
  <c r="B30"/>
  <c r="D30"/>
  <c r="E30"/>
  <c r="C30"/>
  <c r="B29"/>
  <c r="D29"/>
  <c r="E29"/>
  <c r="C29"/>
  <c r="B28"/>
  <c r="D28"/>
  <c r="E28"/>
  <c r="C28"/>
  <c r="B27"/>
  <c r="D27"/>
  <c r="E27"/>
  <c r="C27"/>
  <c r="B26"/>
  <c r="C26"/>
  <c r="B25"/>
  <c r="C25"/>
  <c r="B24"/>
  <c r="C24"/>
  <c r="B23"/>
  <c r="C23"/>
  <c r="B22"/>
  <c r="C22"/>
  <c r="E123"/>
  <c r="C123"/>
  <c r="D22"/>
  <c r="E22"/>
  <c r="D23"/>
  <c r="E23"/>
  <c r="D24"/>
  <c r="E24"/>
  <c r="D25"/>
  <c r="E25"/>
  <c r="D26"/>
</calcChain>
</file>

<file path=xl/sharedStrings.xml><?xml version="1.0" encoding="utf-8"?>
<sst xmlns="http://schemas.openxmlformats.org/spreadsheetml/2006/main" count="41" uniqueCount="35">
  <si>
    <t>h</t>
  </si>
  <si>
    <t>Input</t>
  </si>
  <si>
    <t>Unit</t>
  </si>
  <si>
    <t>Value</t>
  </si>
  <si>
    <t>Temperature</t>
  </si>
  <si>
    <t>Lower 95% PI</t>
  </si>
  <si>
    <t>Upper 95% PI</t>
  </si>
  <si>
    <t>Best-fit value</t>
  </si>
  <si>
    <t>Range</t>
  </si>
  <si>
    <t>l</t>
  </si>
  <si>
    <t>m</t>
  </si>
  <si>
    <t>Number</t>
  </si>
  <si>
    <t>Output</t>
  </si>
  <si>
    <t>Plateau followed by one phase decay [2] for lag phase</t>
  </si>
  <si>
    <t>Best-fit values</t>
  </si>
  <si>
    <t>TMIN</t>
  </si>
  <si>
    <t>LTMAX</t>
  </si>
  <si>
    <t>LTMIN</t>
  </si>
  <si>
    <t>TRATE</t>
  </si>
  <si>
    <t>log</t>
  </si>
  <si>
    <t>Cardinal Temperature</t>
  </si>
  <si>
    <t>TMAX</t>
  </si>
  <si>
    <t>TOPT</t>
  </si>
  <si>
    <t>UOPT</t>
  </si>
  <si>
    <t>A</t>
  </si>
  <si>
    <t>B</t>
  </si>
  <si>
    <t>PI</t>
  </si>
  <si>
    <t>Two Phase Linear Model</t>
  </si>
  <si>
    <t>LT</t>
  </si>
  <si>
    <t>SGR</t>
  </si>
  <si>
    <t>No</t>
  </si>
  <si>
    <t>Fixed</t>
  </si>
  <si>
    <r>
      <t>o</t>
    </r>
    <r>
      <rPr>
        <sz val="14"/>
        <rFont val="Arial"/>
        <family val="2"/>
      </rPr>
      <t>C</t>
    </r>
  </si>
  <si>
    <r>
      <t>log</t>
    </r>
    <r>
      <rPr>
        <sz val="14"/>
        <rFont val="Arial"/>
        <family val="2"/>
      </rPr>
      <t>/h</t>
    </r>
  </si>
  <si>
    <t>5 to 50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</si>
</sst>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0"/>
      <name val="Arial"/>
    </font>
    <font>
      <sz val="10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4"/>
      <name val="Symbol"/>
      <family val="1"/>
      <charset val="2"/>
    </font>
    <font>
      <sz val="14"/>
      <color indexed="12"/>
      <name val="Arial"/>
      <family val="2"/>
    </font>
    <font>
      <sz val="8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2" fontId="0" fillId="2" borderId="0" xfId="0" applyNumberForma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2" fontId="9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Chicken Skin Model</a:t>
            </a:r>
          </a:p>
        </c:rich>
      </c:tx>
      <c:layout>
        <c:manualLayout>
          <c:xMode val="edge"/>
          <c:yMode val="edge"/>
          <c:x val="0.29920016797900273"/>
          <c:y val="5.719941812007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840015500012112"/>
          <c:y val="0.19329425791700938"/>
          <c:w val="0.77440060500047281"/>
          <c:h val="0.49901476788778959"/>
        </c:manualLayout>
      </c:layout>
      <c:scatterChart>
        <c:scatterStyle val="smoothMarker"/>
        <c:ser>
          <c:idx val="1"/>
          <c:order val="0"/>
          <c:tx>
            <c:v>Lower 95% PI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[1]TM!$B$11:$B$123</c:f>
              <c:numCache>
                <c:formatCode>General</c:formatCode>
                <c:ptCount val="113"/>
                <c:pt idx="11">
                  <c:v>0</c:v>
                </c:pt>
                <c:pt idx="12">
                  <c:v>0.08</c:v>
                </c:pt>
                <c:pt idx="13">
                  <c:v>0.16</c:v>
                </c:pt>
                <c:pt idx="14">
                  <c:v>0.24</c:v>
                </c:pt>
                <c:pt idx="15">
                  <c:v>0.32</c:v>
                </c:pt>
                <c:pt idx="16">
                  <c:v>0.4</c:v>
                </c:pt>
                <c:pt idx="17">
                  <c:v>0.48</c:v>
                </c:pt>
                <c:pt idx="18">
                  <c:v>0.56000000000000005</c:v>
                </c:pt>
                <c:pt idx="19">
                  <c:v>0.64</c:v>
                </c:pt>
                <c:pt idx="20">
                  <c:v>0.72</c:v>
                </c:pt>
                <c:pt idx="21">
                  <c:v>0.8</c:v>
                </c:pt>
                <c:pt idx="22">
                  <c:v>0.88</c:v>
                </c:pt>
                <c:pt idx="23">
                  <c:v>0.96</c:v>
                </c:pt>
                <c:pt idx="24">
                  <c:v>1.04</c:v>
                </c:pt>
                <c:pt idx="25">
                  <c:v>1.1200000000000001</c:v>
                </c:pt>
                <c:pt idx="26">
                  <c:v>1.2</c:v>
                </c:pt>
                <c:pt idx="27">
                  <c:v>1.28</c:v>
                </c:pt>
                <c:pt idx="28">
                  <c:v>1.36</c:v>
                </c:pt>
                <c:pt idx="29">
                  <c:v>1.44</c:v>
                </c:pt>
                <c:pt idx="30">
                  <c:v>1.52</c:v>
                </c:pt>
                <c:pt idx="31">
                  <c:v>1.6</c:v>
                </c:pt>
                <c:pt idx="32">
                  <c:v>1.68</c:v>
                </c:pt>
                <c:pt idx="33">
                  <c:v>1.76</c:v>
                </c:pt>
                <c:pt idx="34">
                  <c:v>1.84</c:v>
                </c:pt>
                <c:pt idx="35">
                  <c:v>1.92</c:v>
                </c:pt>
                <c:pt idx="36">
                  <c:v>2</c:v>
                </c:pt>
                <c:pt idx="37">
                  <c:v>2.08</c:v>
                </c:pt>
                <c:pt idx="38">
                  <c:v>2.16</c:v>
                </c:pt>
                <c:pt idx="39">
                  <c:v>2.2400000000000002</c:v>
                </c:pt>
                <c:pt idx="40">
                  <c:v>2.3199999999999998</c:v>
                </c:pt>
                <c:pt idx="41">
                  <c:v>2.4</c:v>
                </c:pt>
                <c:pt idx="42">
                  <c:v>2.48</c:v>
                </c:pt>
                <c:pt idx="43">
                  <c:v>2.56</c:v>
                </c:pt>
                <c:pt idx="44">
                  <c:v>2.64</c:v>
                </c:pt>
                <c:pt idx="45">
                  <c:v>2.72</c:v>
                </c:pt>
                <c:pt idx="46">
                  <c:v>2.8</c:v>
                </c:pt>
                <c:pt idx="47">
                  <c:v>2.88</c:v>
                </c:pt>
                <c:pt idx="48">
                  <c:v>2.96</c:v>
                </c:pt>
                <c:pt idx="49">
                  <c:v>3.04</c:v>
                </c:pt>
                <c:pt idx="50">
                  <c:v>3.12</c:v>
                </c:pt>
                <c:pt idx="51">
                  <c:v>3.2</c:v>
                </c:pt>
                <c:pt idx="52">
                  <c:v>3.28</c:v>
                </c:pt>
                <c:pt idx="53">
                  <c:v>3.36</c:v>
                </c:pt>
                <c:pt idx="54">
                  <c:v>3.44</c:v>
                </c:pt>
                <c:pt idx="55">
                  <c:v>3.52</c:v>
                </c:pt>
                <c:pt idx="56">
                  <c:v>3.6</c:v>
                </c:pt>
                <c:pt idx="57">
                  <c:v>3.68</c:v>
                </c:pt>
                <c:pt idx="58">
                  <c:v>3.76</c:v>
                </c:pt>
                <c:pt idx="59">
                  <c:v>3.84</c:v>
                </c:pt>
                <c:pt idx="60">
                  <c:v>3.92</c:v>
                </c:pt>
                <c:pt idx="61">
                  <c:v>4</c:v>
                </c:pt>
                <c:pt idx="62">
                  <c:v>4.08</c:v>
                </c:pt>
                <c:pt idx="63">
                  <c:v>4.16</c:v>
                </c:pt>
                <c:pt idx="64">
                  <c:v>4.24</c:v>
                </c:pt>
                <c:pt idx="65">
                  <c:v>4.32</c:v>
                </c:pt>
                <c:pt idx="66">
                  <c:v>4.4000000000000004</c:v>
                </c:pt>
                <c:pt idx="67">
                  <c:v>4.4800000000000004</c:v>
                </c:pt>
                <c:pt idx="68">
                  <c:v>4.5599999999999996</c:v>
                </c:pt>
                <c:pt idx="69">
                  <c:v>4.6399999999999997</c:v>
                </c:pt>
                <c:pt idx="70">
                  <c:v>4.72</c:v>
                </c:pt>
                <c:pt idx="71">
                  <c:v>4.8</c:v>
                </c:pt>
                <c:pt idx="72">
                  <c:v>4.88</c:v>
                </c:pt>
                <c:pt idx="73">
                  <c:v>4.96</c:v>
                </c:pt>
                <c:pt idx="74">
                  <c:v>5.04</c:v>
                </c:pt>
                <c:pt idx="75">
                  <c:v>5.12</c:v>
                </c:pt>
                <c:pt idx="76">
                  <c:v>5.2</c:v>
                </c:pt>
                <c:pt idx="77">
                  <c:v>5.28</c:v>
                </c:pt>
                <c:pt idx="78">
                  <c:v>5.36</c:v>
                </c:pt>
                <c:pt idx="79">
                  <c:v>5.44</c:v>
                </c:pt>
                <c:pt idx="80">
                  <c:v>5.52</c:v>
                </c:pt>
                <c:pt idx="81">
                  <c:v>5.6</c:v>
                </c:pt>
                <c:pt idx="82">
                  <c:v>5.68</c:v>
                </c:pt>
                <c:pt idx="83">
                  <c:v>5.76</c:v>
                </c:pt>
                <c:pt idx="84">
                  <c:v>5.84</c:v>
                </c:pt>
                <c:pt idx="85">
                  <c:v>5.92</c:v>
                </c:pt>
                <c:pt idx="86">
                  <c:v>6</c:v>
                </c:pt>
                <c:pt idx="87">
                  <c:v>6.08</c:v>
                </c:pt>
                <c:pt idx="88">
                  <c:v>6.16</c:v>
                </c:pt>
                <c:pt idx="89">
                  <c:v>6.24</c:v>
                </c:pt>
                <c:pt idx="90">
                  <c:v>6.32</c:v>
                </c:pt>
                <c:pt idx="91">
                  <c:v>6.4</c:v>
                </c:pt>
                <c:pt idx="92">
                  <c:v>6.48</c:v>
                </c:pt>
                <c:pt idx="93">
                  <c:v>6.56</c:v>
                </c:pt>
                <c:pt idx="94">
                  <c:v>6.64</c:v>
                </c:pt>
                <c:pt idx="95">
                  <c:v>6.72</c:v>
                </c:pt>
                <c:pt idx="96">
                  <c:v>6.8</c:v>
                </c:pt>
                <c:pt idx="97">
                  <c:v>6.88</c:v>
                </c:pt>
                <c:pt idx="98">
                  <c:v>6.96</c:v>
                </c:pt>
                <c:pt idx="99">
                  <c:v>7.04</c:v>
                </c:pt>
                <c:pt idx="100">
                  <c:v>7.12</c:v>
                </c:pt>
                <c:pt idx="101">
                  <c:v>7.2</c:v>
                </c:pt>
                <c:pt idx="102">
                  <c:v>7.28</c:v>
                </c:pt>
                <c:pt idx="103">
                  <c:v>7.36</c:v>
                </c:pt>
                <c:pt idx="104">
                  <c:v>7.44</c:v>
                </c:pt>
                <c:pt idx="105">
                  <c:v>7.52</c:v>
                </c:pt>
                <c:pt idx="106">
                  <c:v>7.6</c:v>
                </c:pt>
                <c:pt idx="107">
                  <c:v>7.68</c:v>
                </c:pt>
                <c:pt idx="108">
                  <c:v>7.76</c:v>
                </c:pt>
                <c:pt idx="109">
                  <c:v>7.84</c:v>
                </c:pt>
                <c:pt idx="110">
                  <c:v>7.92</c:v>
                </c:pt>
                <c:pt idx="111">
                  <c:v>7.992</c:v>
                </c:pt>
                <c:pt idx="112">
                  <c:v>8</c:v>
                </c:pt>
              </c:numCache>
            </c:numRef>
          </c:xVal>
          <c:yVal>
            <c:numRef>
              <c:f>[1]TM!$C$22:$C$123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4.5108331912407928E-3</c:v>
                </c:pt>
                <c:pt idx="10">
                  <c:v>1.4746184902082682E-2</c:v>
                </c:pt>
                <c:pt idx="11">
                  <c:v>2.5806772108383336E-2</c:v>
                </c:pt>
                <c:pt idx="12">
                  <c:v>3.7748933057351497E-2</c:v>
                </c:pt>
                <c:pt idx="13">
                  <c:v>5.0631192145144777E-2</c:v>
                </c:pt>
                <c:pt idx="14">
                  <c:v>6.4514074842463742E-2</c:v>
                </c:pt>
                <c:pt idx="15">
                  <c:v>7.9459873147502913E-2</c:v>
                </c:pt>
                <c:pt idx="16">
                  <c:v>9.5532358403609297E-2</c:v>
                </c:pt>
                <c:pt idx="17">
                  <c:v>0.11279643920166815</c:v>
                </c:pt>
                <c:pt idx="18">
                  <c:v>0.13131776323516087</c:v>
                </c:pt>
                <c:pt idx="19">
                  <c:v>0.15116226339285121</c:v>
                </c:pt>
                <c:pt idx="20">
                  <c:v>0.17239565004827584</c:v>
                </c:pt>
                <c:pt idx="21">
                  <c:v>0.19508285340548193</c:v>
                </c:pt>
                <c:pt idx="22">
                  <c:v>0.21928742183376515</c:v>
                </c:pt>
                <c:pt idx="23">
                  <c:v>0.24507088429466284</c:v>
                </c:pt>
                <c:pt idx="24">
                  <c:v>0.27249208713396988</c:v>
                </c:pt>
                <c:pt idx="25">
                  <c:v>0.30160651756285384</c:v>
                </c:pt>
                <c:pt idx="26">
                  <c:v>0.3324656279548156</c:v>
                </c:pt>
                <c:pt idx="27">
                  <c:v>0.36511617650380079</c:v>
                </c:pt>
                <c:pt idx="28">
                  <c:v>0.39959960069367184</c:v>
                </c:pt>
                <c:pt idx="29">
                  <c:v>0.43595144030856969</c:v>
                </c:pt>
                <c:pt idx="30">
                  <c:v>0.47420082628550941</c:v>
                </c:pt>
                <c:pt idx="31">
                  <c:v>0.51437005053392804</c:v>
                </c:pt>
                <c:pt idx="32">
                  <c:v>0.5564742299298987</c:v>
                </c:pt>
                <c:pt idx="33">
                  <c:v>0.60052107509651698</c:v>
                </c:pt>
                <c:pt idx="34">
                  <c:v>0.64651077141970725</c:v>
                </c:pt>
                <c:pt idx="35">
                  <c:v>0.69443597617879227</c:v>
                </c:pt>
                <c:pt idx="36">
                  <c:v>0.74428193188575953</c:v>
                </c:pt>
                <c:pt idx="37">
                  <c:v>0.79602669213651545</c:v>
                </c:pt>
                <c:pt idx="38">
                  <c:v>0.84964145269222147</c:v>
                </c:pt>
                <c:pt idx="39">
                  <c:v>0.9050909773224779</c:v>
                </c:pt>
                <c:pt idx="40">
                  <c:v>0.9623341053150648</c:v>
                </c:pt>
                <c:pt idx="41">
                  <c:v>1.0213243256047058</c:v>
                </c:pt>
                <c:pt idx="42">
                  <c:v>1.0820104012596898</c:v>
                </c:pt>
                <c:pt idx="43">
                  <c:v>1.1443370276008249</c:v>
                </c:pt>
                <c:pt idx="44">
                  <c:v>1.2082455074733724</c:v>
                </c:pt>
                <c:pt idx="45">
                  <c:v>1.2736744280691781</c:v>
                </c:pt>
                <c:pt idx="46">
                  <c:v>1.3405603250925009</c:v>
                </c:pt>
                <c:pt idx="47">
                  <c:v>1.4088383218499594</c:v>
                </c:pt>
                <c:pt idx="48">
                  <c:v>1.478442732887272</c:v>
                </c:pt>
                <c:pt idx="49">
                  <c:v>1.549307623962016</c:v>
                </c:pt>
                <c:pt idx="50">
                  <c:v>1.621367322314565</c:v>
                </c:pt>
                <c:pt idx="51">
                  <c:v>1.6945568732794114</c:v>
                </c:pt>
                <c:pt idx="52">
                  <c:v>1.7688124411892647</c:v>
                </c:pt>
                <c:pt idx="53">
                  <c:v>1.8440716542105369</c:v>
                </c:pt>
                <c:pt idx="54">
                  <c:v>1.9202738941789241</c:v>
                </c:pt>
                <c:pt idx="55">
                  <c:v>1.9973605336649198</c:v>
                </c:pt>
                <c:pt idx="56">
                  <c:v>2.075275123394559</c:v>
                </c:pt>
                <c:pt idx="57">
                  <c:v>2.153963533795892</c:v>
                </c:pt>
                <c:pt idx="58">
                  <c:v>2.2333740548609353</c:v>
                </c:pt>
                <c:pt idx="59">
                  <c:v>2.3134574587353351</c:v>
                </c:pt>
                <c:pt idx="60">
                  <c:v>2.3941670295057613</c:v>
                </c:pt>
                <c:pt idx="61">
                  <c:v>2.4754585645797369</c:v>
                </c:pt>
                <c:pt idx="62">
                  <c:v>2.557290351874864</c:v>
                </c:pt>
                <c:pt idx="63">
                  <c:v>2.6396231267815056</c:v>
                </c:pt>
                <c:pt idx="64">
                  <c:v>2.7224200125594407</c:v>
                </c:pt>
                <c:pt idx="65">
                  <c:v>2.805646447495056</c:v>
                </c:pt>
                <c:pt idx="66">
                  <c:v>2.8892701017983167</c:v>
                </c:pt>
                <c:pt idx="67">
                  <c:v>2.9732607868710987</c:v>
                </c:pt>
                <c:pt idx="68">
                  <c:v>3.0575903592408373</c:v>
                </c:pt>
                <c:pt idx="69">
                  <c:v>3.1422326211328828</c:v>
                </c:pt>
                <c:pt idx="70">
                  <c:v>3.2271632193566635</c:v>
                </c:pt>
                <c:pt idx="71">
                  <c:v>3.3123595439074958</c:v>
                </c:pt>
                <c:pt idx="72">
                  <c:v>3.3978006274394064</c:v>
                </c:pt>
                <c:pt idx="73">
                  <c:v>3.4834670465445665</c:v>
                </c:pt>
                <c:pt idx="74">
                  <c:v>3.5693408255816488</c:v>
                </c:pt>
                <c:pt idx="75">
                  <c:v>3.6554053436269776</c:v>
                </c:pt>
                <c:pt idx="76">
                  <c:v>3.7416452449774473</c:v>
                </c:pt>
                <c:pt idx="77">
                  <c:v>3.8280463535105662</c:v>
                </c:pt>
                <c:pt idx="78">
                  <c:v>3.9145955911029358</c:v>
                </c:pt>
                <c:pt idx="79">
                  <c:v>4.0012809002216674</c:v>
                </c:pt>
                <c:pt idx="80">
                  <c:v>4.0880911707317829</c:v>
                </c:pt>
                <c:pt idx="81">
                  <c:v>4.1750161709047031</c:v>
                </c:pt>
                <c:pt idx="82">
                  <c:v>4.2620464825664328</c:v>
                </c:pt>
                <c:pt idx="83">
                  <c:v>4.3491734402877906</c:v>
                </c:pt>
                <c:pt idx="84">
                  <c:v>4.4363890744910242</c:v>
                </c:pt>
                <c:pt idx="85">
                  <c:v>4.5236860583265877</c:v>
                </c:pt>
                <c:pt idx="86">
                  <c:v>4.611057658159087</c:v>
                </c:pt>
                <c:pt idx="87">
                  <c:v>4.6984976874917859</c:v>
                </c:pt>
                <c:pt idx="88">
                  <c:v>4.7860004641534406</c:v>
                </c:pt>
                <c:pt idx="89">
                  <c:v>4.8735607705690089</c:v>
                </c:pt>
                <c:pt idx="90">
                  <c:v>4.9611738169361406</c:v>
                </c:pt>
                <c:pt idx="91">
                  <c:v>5.0488352071319387</c:v>
                </c:pt>
                <c:pt idx="92">
                  <c:v>5.1365409071785706</c:v>
                </c:pt>
                <c:pt idx="93">
                  <c:v>5.2242872161017235</c:v>
                </c:pt>
                <c:pt idx="94">
                  <c:v>5.3120707390222144</c:v>
                </c:pt>
                <c:pt idx="95">
                  <c:v>5.3998883623279292</c:v>
                </c:pt>
                <c:pt idx="96">
                  <c:v>5.4877372307806791</c:v>
                </c:pt>
                <c:pt idx="97">
                  <c:v>5.5756147264200795</c:v>
                </c:pt>
                <c:pt idx="98">
                  <c:v>5.6635184491342265</c:v>
                </c:pt>
                <c:pt idx="99">
                  <c:v>5.7514461987745644</c:v>
                </c:pt>
                <c:pt idx="100">
                  <c:v>5.8306000461746788</c:v>
                </c:pt>
                <c:pt idx="101">
                  <c:v>5.8393959586998632</c:v>
                </c:pt>
              </c:numCache>
            </c:numRef>
          </c:yVal>
          <c:smooth val="1"/>
        </c:ser>
        <c:ser>
          <c:idx val="2"/>
          <c:order val="1"/>
          <c:tx>
            <c:v>Growth curve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[1]TM!$B$11:$B$123</c:f>
              <c:numCache>
                <c:formatCode>General</c:formatCode>
                <c:ptCount val="113"/>
                <c:pt idx="11">
                  <c:v>0</c:v>
                </c:pt>
                <c:pt idx="12">
                  <c:v>0.08</c:v>
                </c:pt>
                <c:pt idx="13">
                  <c:v>0.16</c:v>
                </c:pt>
                <c:pt idx="14">
                  <c:v>0.24</c:v>
                </c:pt>
                <c:pt idx="15">
                  <c:v>0.32</c:v>
                </c:pt>
                <c:pt idx="16">
                  <c:v>0.4</c:v>
                </c:pt>
                <c:pt idx="17">
                  <c:v>0.48</c:v>
                </c:pt>
                <c:pt idx="18">
                  <c:v>0.56000000000000005</c:v>
                </c:pt>
                <c:pt idx="19">
                  <c:v>0.64</c:v>
                </c:pt>
                <c:pt idx="20">
                  <c:v>0.72</c:v>
                </c:pt>
                <c:pt idx="21">
                  <c:v>0.8</c:v>
                </c:pt>
                <c:pt idx="22">
                  <c:v>0.88</c:v>
                </c:pt>
                <c:pt idx="23">
                  <c:v>0.96</c:v>
                </c:pt>
                <c:pt idx="24">
                  <c:v>1.04</c:v>
                </c:pt>
                <c:pt idx="25">
                  <c:v>1.1200000000000001</c:v>
                </c:pt>
                <c:pt idx="26">
                  <c:v>1.2</c:v>
                </c:pt>
                <c:pt idx="27">
                  <c:v>1.28</c:v>
                </c:pt>
                <c:pt idx="28">
                  <c:v>1.36</c:v>
                </c:pt>
                <c:pt idx="29">
                  <c:v>1.44</c:v>
                </c:pt>
                <c:pt idx="30">
                  <c:v>1.52</c:v>
                </c:pt>
                <c:pt idx="31">
                  <c:v>1.6</c:v>
                </c:pt>
                <c:pt idx="32">
                  <c:v>1.68</c:v>
                </c:pt>
                <c:pt idx="33">
                  <c:v>1.76</c:v>
                </c:pt>
                <c:pt idx="34">
                  <c:v>1.84</c:v>
                </c:pt>
                <c:pt idx="35">
                  <c:v>1.92</c:v>
                </c:pt>
                <c:pt idx="36">
                  <c:v>2</c:v>
                </c:pt>
                <c:pt idx="37">
                  <c:v>2.08</c:v>
                </c:pt>
                <c:pt idx="38">
                  <c:v>2.16</c:v>
                </c:pt>
                <c:pt idx="39">
                  <c:v>2.2400000000000002</c:v>
                </c:pt>
                <c:pt idx="40">
                  <c:v>2.3199999999999998</c:v>
                </c:pt>
                <c:pt idx="41">
                  <c:v>2.4</c:v>
                </c:pt>
                <c:pt idx="42">
                  <c:v>2.48</c:v>
                </c:pt>
                <c:pt idx="43">
                  <c:v>2.56</c:v>
                </c:pt>
                <c:pt idx="44">
                  <c:v>2.64</c:v>
                </c:pt>
                <c:pt idx="45">
                  <c:v>2.72</c:v>
                </c:pt>
                <c:pt idx="46">
                  <c:v>2.8</c:v>
                </c:pt>
                <c:pt idx="47">
                  <c:v>2.88</c:v>
                </c:pt>
                <c:pt idx="48">
                  <c:v>2.96</c:v>
                </c:pt>
                <c:pt idx="49">
                  <c:v>3.04</c:v>
                </c:pt>
                <c:pt idx="50">
                  <c:v>3.12</c:v>
                </c:pt>
                <c:pt idx="51">
                  <c:v>3.2</c:v>
                </c:pt>
                <c:pt idx="52">
                  <c:v>3.28</c:v>
                </c:pt>
                <c:pt idx="53">
                  <c:v>3.36</c:v>
                </c:pt>
                <c:pt idx="54">
                  <c:v>3.44</c:v>
                </c:pt>
                <c:pt idx="55">
                  <c:v>3.52</c:v>
                </c:pt>
                <c:pt idx="56">
                  <c:v>3.6</c:v>
                </c:pt>
                <c:pt idx="57">
                  <c:v>3.68</c:v>
                </c:pt>
                <c:pt idx="58">
                  <c:v>3.76</c:v>
                </c:pt>
                <c:pt idx="59">
                  <c:v>3.84</c:v>
                </c:pt>
                <c:pt idx="60">
                  <c:v>3.92</c:v>
                </c:pt>
                <c:pt idx="61">
                  <c:v>4</c:v>
                </c:pt>
                <c:pt idx="62">
                  <c:v>4.08</c:v>
                </c:pt>
                <c:pt idx="63">
                  <c:v>4.16</c:v>
                </c:pt>
                <c:pt idx="64">
                  <c:v>4.24</c:v>
                </c:pt>
                <c:pt idx="65">
                  <c:v>4.32</c:v>
                </c:pt>
                <c:pt idx="66">
                  <c:v>4.4000000000000004</c:v>
                </c:pt>
                <c:pt idx="67">
                  <c:v>4.4800000000000004</c:v>
                </c:pt>
                <c:pt idx="68">
                  <c:v>4.5599999999999996</c:v>
                </c:pt>
                <c:pt idx="69">
                  <c:v>4.6399999999999997</c:v>
                </c:pt>
                <c:pt idx="70">
                  <c:v>4.72</c:v>
                </c:pt>
                <c:pt idx="71">
                  <c:v>4.8</c:v>
                </c:pt>
                <c:pt idx="72">
                  <c:v>4.88</c:v>
                </c:pt>
                <c:pt idx="73">
                  <c:v>4.96</c:v>
                </c:pt>
                <c:pt idx="74">
                  <c:v>5.04</c:v>
                </c:pt>
                <c:pt idx="75">
                  <c:v>5.12</c:v>
                </c:pt>
                <c:pt idx="76">
                  <c:v>5.2</c:v>
                </c:pt>
                <c:pt idx="77">
                  <c:v>5.28</c:v>
                </c:pt>
                <c:pt idx="78">
                  <c:v>5.36</c:v>
                </c:pt>
                <c:pt idx="79">
                  <c:v>5.44</c:v>
                </c:pt>
                <c:pt idx="80">
                  <c:v>5.52</c:v>
                </c:pt>
                <c:pt idx="81">
                  <c:v>5.6</c:v>
                </c:pt>
                <c:pt idx="82">
                  <c:v>5.68</c:v>
                </c:pt>
                <c:pt idx="83">
                  <c:v>5.76</c:v>
                </c:pt>
                <c:pt idx="84">
                  <c:v>5.84</c:v>
                </c:pt>
                <c:pt idx="85">
                  <c:v>5.92</c:v>
                </c:pt>
                <c:pt idx="86">
                  <c:v>6</c:v>
                </c:pt>
                <c:pt idx="87">
                  <c:v>6.08</c:v>
                </c:pt>
                <c:pt idx="88">
                  <c:v>6.16</c:v>
                </c:pt>
                <c:pt idx="89">
                  <c:v>6.24</c:v>
                </c:pt>
                <c:pt idx="90">
                  <c:v>6.32</c:v>
                </c:pt>
                <c:pt idx="91">
                  <c:v>6.4</c:v>
                </c:pt>
                <c:pt idx="92">
                  <c:v>6.48</c:v>
                </c:pt>
                <c:pt idx="93">
                  <c:v>6.56</c:v>
                </c:pt>
                <c:pt idx="94">
                  <c:v>6.64</c:v>
                </c:pt>
                <c:pt idx="95">
                  <c:v>6.72</c:v>
                </c:pt>
                <c:pt idx="96">
                  <c:v>6.8</c:v>
                </c:pt>
                <c:pt idx="97">
                  <c:v>6.88</c:v>
                </c:pt>
                <c:pt idx="98">
                  <c:v>6.96</c:v>
                </c:pt>
                <c:pt idx="99">
                  <c:v>7.04</c:v>
                </c:pt>
                <c:pt idx="100">
                  <c:v>7.12</c:v>
                </c:pt>
                <c:pt idx="101">
                  <c:v>7.2</c:v>
                </c:pt>
                <c:pt idx="102">
                  <c:v>7.28</c:v>
                </c:pt>
                <c:pt idx="103">
                  <c:v>7.36</c:v>
                </c:pt>
                <c:pt idx="104">
                  <c:v>7.44</c:v>
                </c:pt>
                <c:pt idx="105">
                  <c:v>7.52</c:v>
                </c:pt>
                <c:pt idx="106">
                  <c:v>7.6</c:v>
                </c:pt>
                <c:pt idx="107">
                  <c:v>7.68</c:v>
                </c:pt>
                <c:pt idx="108">
                  <c:v>7.76</c:v>
                </c:pt>
                <c:pt idx="109">
                  <c:v>7.84</c:v>
                </c:pt>
                <c:pt idx="110">
                  <c:v>7.92</c:v>
                </c:pt>
                <c:pt idx="111">
                  <c:v>7.992</c:v>
                </c:pt>
                <c:pt idx="112">
                  <c:v>8</c:v>
                </c:pt>
              </c:numCache>
            </c:numRef>
          </c:xVal>
          <c:yVal>
            <c:numRef>
              <c:f>[1]TM!$D$22:$D$123</c:f>
              <c:numCache>
                <c:formatCode>General</c:formatCode>
                <c:ptCount val="102"/>
                <c:pt idx="0">
                  <c:v>0.85</c:v>
                </c:pt>
                <c:pt idx="1">
                  <c:v>0.85494251798647047</c:v>
                </c:pt>
                <c:pt idx="2">
                  <c:v>0.86031294522627488</c:v>
                </c:pt>
                <c:pt idx="3">
                  <c:v>0.86614573175686926</c:v>
                </c:pt>
                <c:pt idx="4">
                  <c:v>0.87247763877596629</c:v>
                </c:pt>
                <c:pt idx="5">
                  <c:v>0.8793478120551943</c:v>
                </c:pt>
                <c:pt idx="6">
                  <c:v>0.88679784226885261</c:v>
                </c:pt>
                <c:pt idx="7">
                  <c:v>0.89487180892804297</c:v>
                </c:pt>
                <c:pt idx="8">
                  <c:v>0.90361630427554362</c:v>
                </c:pt>
                <c:pt idx="9">
                  <c:v>0.91308043319124077</c:v>
                </c:pt>
                <c:pt idx="10">
                  <c:v>0.92331578490208266</c:v>
                </c:pt>
                <c:pt idx="11">
                  <c:v>0.93437637210838331</c:v>
                </c:pt>
                <c:pt idx="12">
                  <c:v>0.94631853305735147</c:v>
                </c:pt>
                <c:pt idx="13">
                  <c:v>0.95920079214514475</c:v>
                </c:pt>
                <c:pt idx="14">
                  <c:v>0.97308367484246372</c:v>
                </c:pt>
                <c:pt idx="15">
                  <c:v>0.98802947314750289</c:v>
                </c:pt>
                <c:pt idx="16">
                  <c:v>1.0041019584036093</c:v>
                </c:pt>
                <c:pt idx="17">
                  <c:v>1.0213660392016681</c:v>
                </c:pt>
                <c:pt idx="18">
                  <c:v>1.0398873632351608</c:v>
                </c:pt>
                <c:pt idx="19">
                  <c:v>1.0597318633928512</c:v>
                </c:pt>
                <c:pt idx="20">
                  <c:v>1.0809652500482758</c:v>
                </c:pt>
                <c:pt idx="21">
                  <c:v>1.1036524534054819</c:v>
                </c:pt>
                <c:pt idx="22">
                  <c:v>1.1278570218337651</c:v>
                </c:pt>
                <c:pt idx="23">
                  <c:v>1.1536404842946628</c:v>
                </c:pt>
                <c:pt idx="24">
                  <c:v>1.1810616871339699</c:v>
                </c:pt>
                <c:pt idx="25">
                  <c:v>1.2101761175628538</c:v>
                </c:pt>
                <c:pt idx="26">
                  <c:v>1.2410352279548156</c:v>
                </c:pt>
                <c:pt idx="27">
                  <c:v>1.2736857765038008</c:v>
                </c:pt>
                <c:pt idx="28">
                  <c:v>1.3081692006936718</c:v>
                </c:pt>
                <c:pt idx="29">
                  <c:v>1.3445210403085697</c:v>
                </c:pt>
                <c:pt idx="30">
                  <c:v>1.3827704262855094</c:v>
                </c:pt>
                <c:pt idx="31">
                  <c:v>1.422939650533928</c:v>
                </c:pt>
                <c:pt idx="32">
                  <c:v>1.4650438299298987</c:v>
                </c:pt>
                <c:pt idx="33">
                  <c:v>1.509090675096517</c:v>
                </c:pt>
                <c:pt idx="34">
                  <c:v>1.5550803714197072</c:v>
                </c:pt>
                <c:pt idx="35">
                  <c:v>1.6030055761787922</c:v>
                </c:pt>
                <c:pt idx="36">
                  <c:v>1.6528515318857595</c:v>
                </c:pt>
                <c:pt idx="37">
                  <c:v>1.7045962921365154</c:v>
                </c:pt>
                <c:pt idx="38">
                  <c:v>1.7582110526922214</c:v>
                </c:pt>
                <c:pt idx="39">
                  <c:v>1.8136605773224779</c:v>
                </c:pt>
                <c:pt idx="40">
                  <c:v>1.8709037053150648</c:v>
                </c:pt>
                <c:pt idx="41">
                  <c:v>1.9298939256047056</c:v>
                </c:pt>
                <c:pt idx="42">
                  <c:v>1.9905800012596897</c:v>
                </c:pt>
                <c:pt idx="43">
                  <c:v>2.0529066276008248</c:v>
                </c:pt>
                <c:pt idx="44">
                  <c:v>2.1168151074733723</c:v>
                </c:pt>
                <c:pt idx="45">
                  <c:v>2.1822440280691779</c:v>
                </c:pt>
                <c:pt idx="46">
                  <c:v>2.2491299250925008</c:v>
                </c:pt>
                <c:pt idx="47">
                  <c:v>2.3174079218499593</c:v>
                </c:pt>
                <c:pt idx="48">
                  <c:v>2.3870123328872719</c:v>
                </c:pt>
                <c:pt idx="49">
                  <c:v>2.4578772239620159</c:v>
                </c:pt>
                <c:pt idx="50">
                  <c:v>2.5299369223145649</c:v>
                </c:pt>
                <c:pt idx="51">
                  <c:v>2.6031264732794113</c:v>
                </c:pt>
                <c:pt idx="52">
                  <c:v>2.6773820411892646</c:v>
                </c:pt>
                <c:pt idx="53">
                  <c:v>2.7526412542105367</c:v>
                </c:pt>
                <c:pt idx="54">
                  <c:v>2.828843494178924</c:v>
                </c:pt>
                <c:pt idx="55">
                  <c:v>2.9059301336649197</c:v>
                </c:pt>
                <c:pt idx="56">
                  <c:v>2.9838447233945589</c:v>
                </c:pt>
                <c:pt idx="57">
                  <c:v>3.0625331337958919</c:v>
                </c:pt>
                <c:pt idx="58">
                  <c:v>3.1419436548609352</c:v>
                </c:pt>
                <c:pt idx="59">
                  <c:v>3.222027058735335</c:v>
                </c:pt>
                <c:pt idx="60">
                  <c:v>3.3027366295057612</c:v>
                </c:pt>
                <c:pt idx="61">
                  <c:v>3.3840281645797368</c:v>
                </c:pt>
                <c:pt idx="62">
                  <c:v>3.4658599518748638</c:v>
                </c:pt>
                <c:pt idx="63">
                  <c:v>3.5481927267815054</c:v>
                </c:pt>
                <c:pt idx="64">
                  <c:v>3.6309896125594405</c:v>
                </c:pt>
                <c:pt idx="65">
                  <c:v>3.7142160474950559</c:v>
                </c:pt>
                <c:pt idx="66">
                  <c:v>3.7978397017983165</c:v>
                </c:pt>
                <c:pt idx="67">
                  <c:v>3.8818303868710986</c:v>
                </c:pt>
                <c:pt idx="68">
                  <c:v>3.9661599592408372</c:v>
                </c:pt>
                <c:pt idx="69">
                  <c:v>4.0508022211328827</c:v>
                </c:pt>
                <c:pt idx="70">
                  <c:v>4.1357328193566634</c:v>
                </c:pt>
                <c:pt idx="71">
                  <c:v>4.2209291439074956</c:v>
                </c:pt>
                <c:pt idx="72">
                  <c:v>4.3063702274394062</c:v>
                </c:pt>
                <c:pt idx="73">
                  <c:v>4.3920366465445664</c:v>
                </c:pt>
                <c:pt idx="74">
                  <c:v>4.4779104255816486</c:v>
                </c:pt>
                <c:pt idx="75">
                  <c:v>4.5639749436269774</c:v>
                </c:pt>
                <c:pt idx="76">
                  <c:v>4.6502148449774472</c:v>
                </c:pt>
                <c:pt idx="77">
                  <c:v>4.7366159535105661</c:v>
                </c:pt>
                <c:pt idx="78">
                  <c:v>4.8231651911029356</c:v>
                </c:pt>
                <c:pt idx="79">
                  <c:v>4.9098505002216672</c:v>
                </c:pt>
                <c:pt idx="80">
                  <c:v>4.9966607707317827</c:v>
                </c:pt>
                <c:pt idx="81">
                  <c:v>5.083585770904703</c:v>
                </c:pt>
                <c:pt idx="82">
                  <c:v>5.1706160825664327</c:v>
                </c:pt>
                <c:pt idx="83">
                  <c:v>5.2577430402877905</c:v>
                </c:pt>
                <c:pt idx="84">
                  <c:v>5.344958674491024</c:v>
                </c:pt>
                <c:pt idx="85">
                  <c:v>5.4322556583265875</c:v>
                </c:pt>
                <c:pt idx="86">
                  <c:v>5.5196272581590868</c:v>
                </c:pt>
                <c:pt idx="87">
                  <c:v>5.6070672874917857</c:v>
                </c:pt>
                <c:pt idx="88">
                  <c:v>5.6945700641534405</c:v>
                </c:pt>
                <c:pt idx="89">
                  <c:v>5.7821303705690088</c:v>
                </c:pt>
                <c:pt idx="90">
                  <c:v>5.8697434169361404</c:v>
                </c:pt>
                <c:pt idx="91">
                  <c:v>5.9574048071319385</c:v>
                </c:pt>
                <c:pt idx="92">
                  <c:v>6.0451105071785705</c:v>
                </c:pt>
                <c:pt idx="93">
                  <c:v>6.1328568161017234</c:v>
                </c:pt>
                <c:pt idx="94">
                  <c:v>6.2206403390222142</c:v>
                </c:pt>
                <c:pt idx="95">
                  <c:v>6.3084579623279291</c:v>
                </c:pt>
                <c:pt idx="96">
                  <c:v>6.396306830780679</c:v>
                </c:pt>
                <c:pt idx="97">
                  <c:v>6.4841843264200794</c:v>
                </c:pt>
                <c:pt idx="98">
                  <c:v>6.5720880491342264</c:v>
                </c:pt>
                <c:pt idx="99">
                  <c:v>6.6600157987745643</c:v>
                </c:pt>
                <c:pt idx="100">
                  <c:v>6.7391696461746786</c:v>
                </c:pt>
                <c:pt idx="101">
                  <c:v>6.747965558699863</c:v>
                </c:pt>
              </c:numCache>
            </c:numRef>
          </c:yVal>
          <c:smooth val="1"/>
        </c:ser>
        <c:ser>
          <c:idx val="3"/>
          <c:order val="2"/>
          <c:tx>
            <c:v>Upper 95% PI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[1]TM!$B$11:$B$123</c:f>
              <c:numCache>
                <c:formatCode>General</c:formatCode>
                <c:ptCount val="113"/>
                <c:pt idx="11">
                  <c:v>0</c:v>
                </c:pt>
                <c:pt idx="12">
                  <c:v>0.08</c:v>
                </c:pt>
                <c:pt idx="13">
                  <c:v>0.16</c:v>
                </c:pt>
                <c:pt idx="14">
                  <c:v>0.24</c:v>
                </c:pt>
                <c:pt idx="15">
                  <c:v>0.32</c:v>
                </c:pt>
                <c:pt idx="16">
                  <c:v>0.4</c:v>
                </c:pt>
                <c:pt idx="17">
                  <c:v>0.48</c:v>
                </c:pt>
                <c:pt idx="18">
                  <c:v>0.56000000000000005</c:v>
                </c:pt>
                <c:pt idx="19">
                  <c:v>0.64</c:v>
                </c:pt>
                <c:pt idx="20">
                  <c:v>0.72</c:v>
                </c:pt>
                <c:pt idx="21">
                  <c:v>0.8</c:v>
                </c:pt>
                <c:pt idx="22">
                  <c:v>0.88</c:v>
                </c:pt>
                <c:pt idx="23">
                  <c:v>0.96</c:v>
                </c:pt>
                <c:pt idx="24">
                  <c:v>1.04</c:v>
                </c:pt>
                <c:pt idx="25">
                  <c:v>1.1200000000000001</c:v>
                </c:pt>
                <c:pt idx="26">
                  <c:v>1.2</c:v>
                </c:pt>
                <c:pt idx="27">
                  <c:v>1.28</c:v>
                </c:pt>
                <c:pt idx="28">
                  <c:v>1.36</c:v>
                </c:pt>
                <c:pt idx="29">
                  <c:v>1.44</c:v>
                </c:pt>
                <c:pt idx="30">
                  <c:v>1.52</c:v>
                </c:pt>
                <c:pt idx="31">
                  <c:v>1.6</c:v>
                </c:pt>
                <c:pt idx="32">
                  <c:v>1.68</c:v>
                </c:pt>
                <c:pt idx="33">
                  <c:v>1.76</c:v>
                </c:pt>
                <c:pt idx="34">
                  <c:v>1.84</c:v>
                </c:pt>
                <c:pt idx="35">
                  <c:v>1.92</c:v>
                </c:pt>
                <c:pt idx="36">
                  <c:v>2</c:v>
                </c:pt>
                <c:pt idx="37">
                  <c:v>2.08</c:v>
                </c:pt>
                <c:pt idx="38">
                  <c:v>2.16</c:v>
                </c:pt>
                <c:pt idx="39">
                  <c:v>2.2400000000000002</c:v>
                </c:pt>
                <c:pt idx="40">
                  <c:v>2.3199999999999998</c:v>
                </c:pt>
                <c:pt idx="41">
                  <c:v>2.4</c:v>
                </c:pt>
                <c:pt idx="42">
                  <c:v>2.48</c:v>
                </c:pt>
                <c:pt idx="43">
                  <c:v>2.56</c:v>
                </c:pt>
                <c:pt idx="44">
                  <c:v>2.64</c:v>
                </c:pt>
                <c:pt idx="45">
                  <c:v>2.72</c:v>
                </c:pt>
                <c:pt idx="46">
                  <c:v>2.8</c:v>
                </c:pt>
                <c:pt idx="47">
                  <c:v>2.88</c:v>
                </c:pt>
                <c:pt idx="48">
                  <c:v>2.96</c:v>
                </c:pt>
                <c:pt idx="49">
                  <c:v>3.04</c:v>
                </c:pt>
                <c:pt idx="50">
                  <c:v>3.12</c:v>
                </c:pt>
                <c:pt idx="51">
                  <c:v>3.2</c:v>
                </c:pt>
                <c:pt idx="52">
                  <c:v>3.28</c:v>
                </c:pt>
                <c:pt idx="53">
                  <c:v>3.36</c:v>
                </c:pt>
                <c:pt idx="54">
                  <c:v>3.44</c:v>
                </c:pt>
                <c:pt idx="55">
                  <c:v>3.52</c:v>
                </c:pt>
                <c:pt idx="56">
                  <c:v>3.6</c:v>
                </c:pt>
                <c:pt idx="57">
                  <c:v>3.68</c:v>
                </c:pt>
                <c:pt idx="58">
                  <c:v>3.76</c:v>
                </c:pt>
                <c:pt idx="59">
                  <c:v>3.84</c:v>
                </c:pt>
                <c:pt idx="60">
                  <c:v>3.92</c:v>
                </c:pt>
                <c:pt idx="61">
                  <c:v>4</c:v>
                </c:pt>
                <c:pt idx="62">
                  <c:v>4.08</c:v>
                </c:pt>
                <c:pt idx="63">
                  <c:v>4.16</c:v>
                </c:pt>
                <c:pt idx="64">
                  <c:v>4.24</c:v>
                </c:pt>
                <c:pt idx="65">
                  <c:v>4.32</c:v>
                </c:pt>
                <c:pt idx="66">
                  <c:v>4.4000000000000004</c:v>
                </c:pt>
                <c:pt idx="67">
                  <c:v>4.4800000000000004</c:v>
                </c:pt>
                <c:pt idx="68">
                  <c:v>4.5599999999999996</c:v>
                </c:pt>
                <c:pt idx="69">
                  <c:v>4.6399999999999997</c:v>
                </c:pt>
                <c:pt idx="70">
                  <c:v>4.72</c:v>
                </c:pt>
                <c:pt idx="71">
                  <c:v>4.8</c:v>
                </c:pt>
                <c:pt idx="72">
                  <c:v>4.88</c:v>
                </c:pt>
                <c:pt idx="73">
                  <c:v>4.96</c:v>
                </c:pt>
                <c:pt idx="74">
                  <c:v>5.04</c:v>
                </c:pt>
                <c:pt idx="75">
                  <c:v>5.12</c:v>
                </c:pt>
                <c:pt idx="76">
                  <c:v>5.2</c:v>
                </c:pt>
                <c:pt idx="77">
                  <c:v>5.28</c:v>
                </c:pt>
                <c:pt idx="78">
                  <c:v>5.36</c:v>
                </c:pt>
                <c:pt idx="79">
                  <c:v>5.44</c:v>
                </c:pt>
                <c:pt idx="80">
                  <c:v>5.52</c:v>
                </c:pt>
                <c:pt idx="81">
                  <c:v>5.6</c:v>
                </c:pt>
                <c:pt idx="82">
                  <c:v>5.68</c:v>
                </c:pt>
                <c:pt idx="83">
                  <c:v>5.76</c:v>
                </c:pt>
                <c:pt idx="84">
                  <c:v>5.84</c:v>
                </c:pt>
                <c:pt idx="85">
                  <c:v>5.92</c:v>
                </c:pt>
                <c:pt idx="86">
                  <c:v>6</c:v>
                </c:pt>
                <c:pt idx="87">
                  <c:v>6.08</c:v>
                </c:pt>
                <c:pt idx="88">
                  <c:v>6.16</c:v>
                </c:pt>
                <c:pt idx="89">
                  <c:v>6.24</c:v>
                </c:pt>
                <c:pt idx="90">
                  <c:v>6.32</c:v>
                </c:pt>
                <c:pt idx="91">
                  <c:v>6.4</c:v>
                </c:pt>
                <c:pt idx="92">
                  <c:v>6.48</c:v>
                </c:pt>
                <c:pt idx="93">
                  <c:v>6.56</c:v>
                </c:pt>
                <c:pt idx="94">
                  <c:v>6.64</c:v>
                </c:pt>
                <c:pt idx="95">
                  <c:v>6.72</c:v>
                </c:pt>
                <c:pt idx="96">
                  <c:v>6.8</c:v>
                </c:pt>
                <c:pt idx="97">
                  <c:v>6.88</c:v>
                </c:pt>
                <c:pt idx="98">
                  <c:v>6.96</c:v>
                </c:pt>
                <c:pt idx="99">
                  <c:v>7.04</c:v>
                </c:pt>
                <c:pt idx="100">
                  <c:v>7.12</c:v>
                </c:pt>
                <c:pt idx="101">
                  <c:v>7.2</c:v>
                </c:pt>
                <c:pt idx="102">
                  <c:v>7.28</c:v>
                </c:pt>
                <c:pt idx="103">
                  <c:v>7.36</c:v>
                </c:pt>
                <c:pt idx="104">
                  <c:v>7.44</c:v>
                </c:pt>
                <c:pt idx="105">
                  <c:v>7.52</c:v>
                </c:pt>
                <c:pt idx="106">
                  <c:v>7.6</c:v>
                </c:pt>
                <c:pt idx="107">
                  <c:v>7.68</c:v>
                </c:pt>
                <c:pt idx="108">
                  <c:v>7.76</c:v>
                </c:pt>
                <c:pt idx="109">
                  <c:v>7.84</c:v>
                </c:pt>
                <c:pt idx="110">
                  <c:v>7.92</c:v>
                </c:pt>
                <c:pt idx="111">
                  <c:v>7.992</c:v>
                </c:pt>
                <c:pt idx="112">
                  <c:v>8</c:v>
                </c:pt>
              </c:numCache>
            </c:numRef>
          </c:xVal>
          <c:yVal>
            <c:numRef>
              <c:f>[1]TM!$E$22:$E$123</c:f>
              <c:numCache>
                <c:formatCode>General</c:formatCode>
                <c:ptCount val="102"/>
                <c:pt idx="0">
                  <c:v>0.90856959999999998</c:v>
                </c:pt>
                <c:pt idx="1">
                  <c:v>0.90856959999999998</c:v>
                </c:pt>
                <c:pt idx="2">
                  <c:v>0.90856959999999998</c:v>
                </c:pt>
                <c:pt idx="3">
                  <c:v>0.90856959999999998</c:v>
                </c:pt>
                <c:pt idx="4">
                  <c:v>0.90856959999999998</c:v>
                </c:pt>
                <c:pt idx="5">
                  <c:v>1.7879174120551942</c:v>
                </c:pt>
                <c:pt idx="6">
                  <c:v>1.7953674422688526</c:v>
                </c:pt>
                <c:pt idx="7">
                  <c:v>1.8034414089280428</c:v>
                </c:pt>
                <c:pt idx="8">
                  <c:v>1.8121859042755437</c:v>
                </c:pt>
                <c:pt idx="9">
                  <c:v>1.8216500331912409</c:v>
                </c:pt>
                <c:pt idx="10">
                  <c:v>1.8318853849020826</c:v>
                </c:pt>
                <c:pt idx="11">
                  <c:v>1.8429459721083834</c:v>
                </c:pt>
                <c:pt idx="12">
                  <c:v>1.8548881330573515</c:v>
                </c:pt>
                <c:pt idx="13">
                  <c:v>1.8677703921451447</c:v>
                </c:pt>
                <c:pt idx="14">
                  <c:v>1.8816532748424637</c:v>
                </c:pt>
                <c:pt idx="15">
                  <c:v>1.8965990731475029</c:v>
                </c:pt>
                <c:pt idx="16">
                  <c:v>1.9126715584036091</c:v>
                </c:pt>
                <c:pt idx="17">
                  <c:v>1.929935639201668</c:v>
                </c:pt>
                <c:pt idx="18">
                  <c:v>1.9484569632351607</c:v>
                </c:pt>
                <c:pt idx="19">
                  <c:v>1.9683014633928511</c:v>
                </c:pt>
                <c:pt idx="20">
                  <c:v>1.9895348500482757</c:v>
                </c:pt>
                <c:pt idx="21">
                  <c:v>2.0122220534054818</c:v>
                </c:pt>
                <c:pt idx="22">
                  <c:v>2.036426621833765</c:v>
                </c:pt>
                <c:pt idx="23">
                  <c:v>2.0622100842946627</c:v>
                </c:pt>
                <c:pt idx="24">
                  <c:v>2.0896312871339697</c:v>
                </c:pt>
                <c:pt idx="25">
                  <c:v>2.1187457175628537</c:v>
                </c:pt>
                <c:pt idx="26">
                  <c:v>2.1496048279548154</c:v>
                </c:pt>
                <c:pt idx="27">
                  <c:v>2.1822553765038006</c:v>
                </c:pt>
                <c:pt idx="28">
                  <c:v>2.2167388006936717</c:v>
                </c:pt>
                <c:pt idx="29">
                  <c:v>2.2530906403085695</c:v>
                </c:pt>
                <c:pt idx="30">
                  <c:v>2.2913400262855093</c:v>
                </c:pt>
                <c:pt idx="31">
                  <c:v>2.3315092505339279</c:v>
                </c:pt>
                <c:pt idx="32">
                  <c:v>2.3736134299298985</c:v>
                </c:pt>
                <c:pt idx="33">
                  <c:v>2.4176602750965168</c:v>
                </c:pt>
                <c:pt idx="34">
                  <c:v>2.4636499714197071</c:v>
                </c:pt>
                <c:pt idx="35">
                  <c:v>2.5115751761787921</c:v>
                </c:pt>
                <c:pt idx="36">
                  <c:v>2.5614211318857594</c:v>
                </c:pt>
                <c:pt idx="37">
                  <c:v>2.6131658921365153</c:v>
                </c:pt>
                <c:pt idx="38">
                  <c:v>2.6667806526922213</c:v>
                </c:pt>
                <c:pt idx="39">
                  <c:v>2.7222301773224777</c:v>
                </c:pt>
                <c:pt idx="40">
                  <c:v>2.7794733053150646</c:v>
                </c:pt>
                <c:pt idx="41">
                  <c:v>2.8384635256047055</c:v>
                </c:pt>
                <c:pt idx="42">
                  <c:v>2.8991496012596896</c:v>
                </c:pt>
                <c:pt idx="43">
                  <c:v>2.9614762276008246</c:v>
                </c:pt>
                <c:pt idx="44">
                  <c:v>3.0253847074733722</c:v>
                </c:pt>
                <c:pt idx="45">
                  <c:v>3.0908136280691778</c:v>
                </c:pt>
                <c:pt idx="46">
                  <c:v>3.1576995250925006</c:v>
                </c:pt>
                <c:pt idx="47">
                  <c:v>3.2259775218499591</c:v>
                </c:pt>
                <c:pt idx="48">
                  <c:v>3.2955819328872717</c:v>
                </c:pt>
                <c:pt idx="49">
                  <c:v>3.3664468239620158</c:v>
                </c:pt>
                <c:pt idx="50">
                  <c:v>3.4385065223145648</c:v>
                </c:pt>
                <c:pt idx="51">
                  <c:v>3.5116960732794111</c:v>
                </c:pt>
                <c:pt idx="52">
                  <c:v>3.5859516411892645</c:v>
                </c:pt>
                <c:pt idx="53">
                  <c:v>3.6612108542105366</c:v>
                </c:pt>
                <c:pt idx="54">
                  <c:v>3.7374130941789239</c:v>
                </c:pt>
                <c:pt idx="55">
                  <c:v>3.8144997336649196</c:v>
                </c:pt>
                <c:pt idx="56">
                  <c:v>3.8924143233945587</c:v>
                </c:pt>
                <c:pt idx="57">
                  <c:v>3.9711027337958917</c:v>
                </c:pt>
                <c:pt idx="58">
                  <c:v>4.0505132548609355</c:v>
                </c:pt>
                <c:pt idx="59">
                  <c:v>4.1305966587353353</c:v>
                </c:pt>
                <c:pt idx="60">
                  <c:v>4.2113062295057615</c:v>
                </c:pt>
                <c:pt idx="61">
                  <c:v>4.2925977645797371</c:v>
                </c:pt>
                <c:pt idx="62">
                  <c:v>4.3744295518748642</c:v>
                </c:pt>
                <c:pt idx="63">
                  <c:v>4.4567623267815053</c:v>
                </c:pt>
                <c:pt idx="64">
                  <c:v>4.5395592125594408</c:v>
                </c:pt>
                <c:pt idx="65">
                  <c:v>4.6227856474950562</c:v>
                </c:pt>
                <c:pt idx="66">
                  <c:v>4.7064093017983168</c:v>
                </c:pt>
                <c:pt idx="67">
                  <c:v>4.7903999868710985</c:v>
                </c:pt>
                <c:pt idx="68">
                  <c:v>4.8747295592408371</c:v>
                </c:pt>
                <c:pt idx="69">
                  <c:v>4.9593718211328826</c:v>
                </c:pt>
                <c:pt idx="70">
                  <c:v>5.0443024193566632</c:v>
                </c:pt>
                <c:pt idx="71">
                  <c:v>5.1294987439074955</c:v>
                </c:pt>
                <c:pt idx="72">
                  <c:v>5.2149398274394061</c:v>
                </c:pt>
                <c:pt idx="73">
                  <c:v>5.3006062465445662</c:v>
                </c:pt>
                <c:pt idx="74">
                  <c:v>5.3864800255816485</c:v>
                </c:pt>
                <c:pt idx="75">
                  <c:v>5.4725445436269773</c:v>
                </c:pt>
                <c:pt idx="76">
                  <c:v>5.5587844449774471</c:v>
                </c:pt>
                <c:pt idx="77">
                  <c:v>5.6451855535105659</c:v>
                </c:pt>
                <c:pt idx="78">
                  <c:v>5.7317347911029355</c:v>
                </c:pt>
                <c:pt idx="79">
                  <c:v>5.8184201002216671</c:v>
                </c:pt>
                <c:pt idx="80">
                  <c:v>5.9052303707317826</c:v>
                </c:pt>
                <c:pt idx="81">
                  <c:v>5.9921553709047028</c:v>
                </c:pt>
                <c:pt idx="82">
                  <c:v>6.0791856825664325</c:v>
                </c:pt>
                <c:pt idx="83">
                  <c:v>6.1663126402877904</c:v>
                </c:pt>
                <c:pt idx="84">
                  <c:v>6.2535282744910239</c:v>
                </c:pt>
                <c:pt idx="85">
                  <c:v>6.3408252583265874</c:v>
                </c:pt>
                <c:pt idx="86">
                  <c:v>6.4281968581590867</c:v>
                </c:pt>
                <c:pt idx="87">
                  <c:v>6.5156368874917856</c:v>
                </c:pt>
                <c:pt idx="88">
                  <c:v>6.6031396641534403</c:v>
                </c:pt>
                <c:pt idx="89">
                  <c:v>6.6906999705690087</c:v>
                </c:pt>
                <c:pt idx="90">
                  <c:v>6.7783130169361403</c:v>
                </c:pt>
                <c:pt idx="91">
                  <c:v>6.8659744071319384</c:v>
                </c:pt>
                <c:pt idx="92">
                  <c:v>6.9536801071785703</c:v>
                </c:pt>
                <c:pt idx="93">
                  <c:v>7.0414264161017233</c:v>
                </c:pt>
                <c:pt idx="94">
                  <c:v>7.1292099390222141</c:v>
                </c:pt>
                <c:pt idx="95">
                  <c:v>7.217027562327929</c:v>
                </c:pt>
                <c:pt idx="96">
                  <c:v>7.3048764307806788</c:v>
                </c:pt>
                <c:pt idx="97">
                  <c:v>7.3927539264200792</c:v>
                </c:pt>
                <c:pt idx="98">
                  <c:v>7.4806576491342263</c:v>
                </c:pt>
                <c:pt idx="99">
                  <c:v>7.5685853987745642</c:v>
                </c:pt>
                <c:pt idx="100">
                  <c:v>7.6477392461746785</c:v>
                </c:pt>
                <c:pt idx="101">
                  <c:v>7.6565351586998629</c:v>
                </c:pt>
              </c:numCache>
            </c:numRef>
          </c:yVal>
          <c:smooth val="1"/>
        </c:ser>
        <c:ser>
          <c:idx val="0"/>
          <c:order val="3"/>
          <c:tx>
            <c:v>Dependent N(t)</c:v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[1]TM!$F$22:$F$123</c:f>
              <c:numCache>
                <c:formatCode>General</c:formatCode>
                <c:ptCount val="102"/>
              </c:numCache>
            </c:numRef>
          </c:xVal>
          <c:yVal>
            <c:numRef>
              <c:f>[1]TM!$G$22:$G$123</c:f>
              <c:numCache>
                <c:formatCode>General</c:formatCode>
                <c:ptCount val="102"/>
              </c:numCache>
            </c:numRef>
          </c:yVal>
          <c:smooth val="1"/>
        </c:ser>
        <c:axId val="69658112"/>
        <c:axId val="69661440"/>
      </c:scatterChart>
      <c:valAx>
        <c:axId val="69658112"/>
        <c:scaling>
          <c:orientation val="minMax"/>
          <c:max val="8"/>
          <c:min val="0"/>
        </c:scaling>
        <c:axPos val="b"/>
        <c:title>
          <c:tx>
            <c:rich>
              <a:bodyPr/>
              <a:lstStyle/>
              <a:p>
                <a:pPr>
                  <a:defRPr sz="1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(h)</a:t>
                </a:r>
              </a:p>
            </c:rich>
          </c:tx>
          <c:layout>
            <c:manualLayout>
              <c:xMode val="edge"/>
              <c:yMode val="edge"/>
              <c:x val="0.50720033595800529"/>
              <c:y val="0.79290085780697539"/>
            </c:manualLayout>
          </c:layout>
          <c:spPr>
            <a:noFill/>
            <a:ln w="25400">
              <a:noFill/>
            </a:ln>
          </c:spPr>
        </c:title>
        <c:numFmt formatCode="0" sourceLinked="0"/>
        <c:minorTickMark val="out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61440"/>
        <c:crosses val="autoZero"/>
        <c:crossBetween val="midCat"/>
      </c:valAx>
      <c:valAx>
        <c:axId val="69661440"/>
        <c:scaling>
          <c:orientation val="minMax"/>
          <c:max val="8"/>
          <c:min val="0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6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</a:t>
                </a:r>
                <a:r>
                  <a:rPr lang="en-US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 Typhimurium DT104 (log)</a:t>
                </a:r>
              </a:p>
            </c:rich>
          </c:tx>
          <c:layout>
            <c:manualLayout>
              <c:xMode val="edge"/>
              <c:yMode val="edge"/>
              <c:x val="5.9200000000000003E-2"/>
              <c:y val="0.15779113409640372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cross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5811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FFFFFF"/>
          </a:solidFill>
          <a:prstDash val="lgDash"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008"/>
          <c:y val="0.92110640016151824"/>
          <c:w val="0.89280067191601042"/>
          <c:h val="6.50889644711570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85725</xdr:rowOff>
    </xdr:from>
    <xdr:to>
      <xdr:col>13</xdr:col>
      <xdr:colOff>485775</xdr:colOff>
      <xdr:row>15</xdr:row>
      <xdr:rowOff>200025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search/2007/2007F/Regression%20Model/2007FGH.MODEL%20PERFORMANCE%20EVALUATION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2a"/>
      <sheetName val="T3"/>
      <sheetName val="T4"/>
      <sheetName val="T5"/>
      <sheetName val="T5a"/>
      <sheetName val="T5b"/>
      <sheetName val="T6"/>
      <sheetName val="T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B22">
            <v>0</v>
          </cell>
          <cell r="C22">
            <v>0</v>
          </cell>
          <cell r="D22">
            <v>0.85</v>
          </cell>
          <cell r="E22">
            <v>0.90856959999999998</v>
          </cell>
        </row>
        <row r="23">
          <cell r="B23">
            <v>0.08</v>
          </cell>
          <cell r="C23">
            <v>0</v>
          </cell>
          <cell r="D23">
            <v>0.85494251798647047</v>
          </cell>
          <cell r="E23">
            <v>0.90856959999999998</v>
          </cell>
        </row>
        <row r="24">
          <cell r="B24">
            <v>0.16</v>
          </cell>
          <cell r="C24">
            <v>0</v>
          </cell>
          <cell r="D24">
            <v>0.86031294522627488</v>
          </cell>
          <cell r="E24">
            <v>0.90856959999999998</v>
          </cell>
        </row>
        <row r="25">
          <cell r="B25">
            <v>0.24</v>
          </cell>
          <cell r="C25">
            <v>0</v>
          </cell>
          <cell r="D25">
            <v>0.86614573175686926</v>
          </cell>
          <cell r="E25">
            <v>0.90856959999999998</v>
          </cell>
        </row>
        <row r="26">
          <cell r="B26">
            <v>0.32</v>
          </cell>
          <cell r="C26">
            <v>0</v>
          </cell>
          <cell r="D26">
            <v>0.87247763877596629</v>
          </cell>
          <cell r="E26">
            <v>0.90856959999999998</v>
          </cell>
        </row>
        <row r="27">
          <cell r="B27">
            <v>0.4</v>
          </cell>
          <cell r="C27">
            <v>0</v>
          </cell>
          <cell r="D27">
            <v>0.8793478120551943</v>
          </cell>
          <cell r="E27">
            <v>1.7879174120551942</v>
          </cell>
        </row>
        <row r="28">
          <cell r="B28">
            <v>0.48</v>
          </cell>
          <cell r="C28">
            <v>0</v>
          </cell>
          <cell r="D28">
            <v>0.88679784226885261</v>
          </cell>
          <cell r="E28">
            <v>1.7953674422688526</v>
          </cell>
        </row>
        <row r="29">
          <cell r="B29">
            <v>0.56000000000000005</v>
          </cell>
          <cell r="C29">
            <v>0</v>
          </cell>
          <cell r="D29">
            <v>0.89487180892804297</v>
          </cell>
          <cell r="E29">
            <v>1.8034414089280428</v>
          </cell>
        </row>
        <row r="30">
          <cell r="B30">
            <v>0.64</v>
          </cell>
          <cell r="C30">
            <v>0</v>
          </cell>
          <cell r="D30">
            <v>0.90361630427554362</v>
          </cell>
          <cell r="E30">
            <v>1.8121859042755437</v>
          </cell>
        </row>
        <row r="31">
          <cell r="B31">
            <v>0.72</v>
          </cell>
          <cell r="C31">
            <v>4.5108331912407928E-3</v>
          </cell>
          <cell r="D31">
            <v>0.91308043319124077</v>
          </cell>
          <cell r="E31">
            <v>1.8216500331912409</v>
          </cell>
        </row>
        <row r="32">
          <cell r="B32">
            <v>0.8</v>
          </cell>
          <cell r="C32">
            <v>1.4746184902082682E-2</v>
          </cell>
          <cell r="D32">
            <v>0.92331578490208266</v>
          </cell>
          <cell r="E32">
            <v>1.8318853849020826</v>
          </cell>
        </row>
        <row r="33">
          <cell r="B33">
            <v>0.88</v>
          </cell>
          <cell r="C33">
            <v>2.5806772108383336E-2</v>
          </cell>
          <cell r="D33">
            <v>0.93437637210838331</v>
          </cell>
          <cell r="E33">
            <v>1.8429459721083834</v>
          </cell>
        </row>
        <row r="34">
          <cell r="B34">
            <v>0.96</v>
          </cell>
          <cell r="C34">
            <v>3.7748933057351497E-2</v>
          </cell>
          <cell r="D34">
            <v>0.94631853305735147</v>
          </cell>
          <cell r="E34">
            <v>1.8548881330573515</v>
          </cell>
        </row>
        <row r="35">
          <cell r="B35">
            <v>1.04</v>
          </cell>
          <cell r="C35">
            <v>5.0631192145144777E-2</v>
          </cell>
          <cell r="D35">
            <v>0.95920079214514475</v>
          </cell>
          <cell r="E35">
            <v>1.8677703921451447</v>
          </cell>
        </row>
        <row r="36">
          <cell r="B36">
            <v>1.1200000000000001</v>
          </cell>
          <cell r="C36">
            <v>6.4514074842463742E-2</v>
          </cell>
          <cell r="D36">
            <v>0.97308367484246372</v>
          </cell>
          <cell r="E36">
            <v>1.8816532748424637</v>
          </cell>
        </row>
        <row r="37">
          <cell r="B37">
            <v>1.2</v>
          </cell>
          <cell r="C37">
            <v>7.9459873147502913E-2</v>
          </cell>
          <cell r="D37">
            <v>0.98802947314750289</v>
          </cell>
          <cell r="E37">
            <v>1.8965990731475029</v>
          </cell>
        </row>
        <row r="38">
          <cell r="B38">
            <v>1.28</v>
          </cell>
          <cell r="C38">
            <v>9.5532358403609297E-2</v>
          </cell>
          <cell r="D38">
            <v>1.0041019584036093</v>
          </cell>
          <cell r="E38">
            <v>1.9126715584036091</v>
          </cell>
        </row>
        <row r="39">
          <cell r="B39">
            <v>1.36</v>
          </cell>
          <cell r="C39">
            <v>0.11279643920166815</v>
          </cell>
          <cell r="D39">
            <v>1.0213660392016681</v>
          </cell>
          <cell r="E39">
            <v>1.929935639201668</v>
          </cell>
        </row>
        <row r="40">
          <cell r="B40">
            <v>1.44</v>
          </cell>
          <cell r="C40">
            <v>0.13131776323516087</v>
          </cell>
          <cell r="D40">
            <v>1.0398873632351608</v>
          </cell>
          <cell r="E40">
            <v>1.9484569632351607</v>
          </cell>
        </row>
        <row r="41">
          <cell r="B41">
            <v>1.52</v>
          </cell>
          <cell r="C41">
            <v>0.15116226339285121</v>
          </cell>
          <cell r="D41">
            <v>1.0597318633928512</v>
          </cell>
          <cell r="E41">
            <v>1.9683014633928511</v>
          </cell>
        </row>
        <row r="42">
          <cell r="B42">
            <v>1.6</v>
          </cell>
          <cell r="C42">
            <v>0.17239565004827584</v>
          </cell>
          <cell r="D42">
            <v>1.0809652500482758</v>
          </cell>
          <cell r="E42">
            <v>1.9895348500482757</v>
          </cell>
        </row>
        <row r="43">
          <cell r="B43">
            <v>1.68</v>
          </cell>
          <cell r="C43">
            <v>0.19508285340548193</v>
          </cell>
          <cell r="D43">
            <v>1.1036524534054819</v>
          </cell>
          <cell r="E43">
            <v>2.0122220534054818</v>
          </cell>
        </row>
        <row r="44">
          <cell r="B44">
            <v>1.76</v>
          </cell>
          <cell r="C44">
            <v>0.21928742183376515</v>
          </cell>
          <cell r="D44">
            <v>1.1278570218337651</v>
          </cell>
          <cell r="E44">
            <v>2.036426621833765</v>
          </cell>
        </row>
        <row r="45">
          <cell r="B45">
            <v>1.84</v>
          </cell>
          <cell r="C45">
            <v>0.24507088429466284</v>
          </cell>
          <cell r="D45">
            <v>1.1536404842946628</v>
          </cell>
          <cell r="E45">
            <v>2.0622100842946627</v>
          </cell>
        </row>
        <row r="46">
          <cell r="B46">
            <v>1.92</v>
          </cell>
          <cell r="C46">
            <v>0.27249208713396988</v>
          </cell>
          <cell r="D46">
            <v>1.1810616871339699</v>
          </cell>
          <cell r="E46">
            <v>2.0896312871339697</v>
          </cell>
        </row>
        <row r="47">
          <cell r="B47">
            <v>2</v>
          </cell>
          <cell r="C47">
            <v>0.30160651756285384</v>
          </cell>
          <cell r="D47">
            <v>1.2101761175628538</v>
          </cell>
          <cell r="E47">
            <v>2.1187457175628537</v>
          </cell>
        </row>
        <row r="48">
          <cell r="B48">
            <v>2.08</v>
          </cell>
          <cell r="C48">
            <v>0.3324656279548156</v>
          </cell>
          <cell r="D48">
            <v>1.2410352279548156</v>
          </cell>
          <cell r="E48">
            <v>2.1496048279548154</v>
          </cell>
        </row>
        <row r="49">
          <cell r="B49">
            <v>2.16</v>
          </cell>
          <cell r="C49">
            <v>0.36511617650380079</v>
          </cell>
          <cell r="D49">
            <v>1.2736857765038008</v>
          </cell>
          <cell r="E49">
            <v>2.1822553765038006</v>
          </cell>
        </row>
        <row r="50">
          <cell r="B50">
            <v>2.2400000000000002</v>
          </cell>
          <cell r="C50">
            <v>0.39959960069367184</v>
          </cell>
          <cell r="D50">
            <v>1.3081692006936718</v>
          </cell>
          <cell r="E50">
            <v>2.2167388006936717</v>
          </cell>
        </row>
        <row r="51">
          <cell r="B51">
            <v>2.3199999999999998</v>
          </cell>
          <cell r="C51">
            <v>0.43595144030856969</v>
          </cell>
          <cell r="D51">
            <v>1.3445210403085697</v>
          </cell>
          <cell r="E51">
            <v>2.2530906403085695</v>
          </cell>
        </row>
        <row r="52">
          <cell r="B52">
            <v>2.4</v>
          </cell>
          <cell r="C52">
            <v>0.47420082628550941</v>
          </cell>
          <cell r="D52">
            <v>1.3827704262855094</v>
          </cell>
          <cell r="E52">
            <v>2.2913400262855093</v>
          </cell>
        </row>
        <row r="53">
          <cell r="B53">
            <v>2.48</v>
          </cell>
          <cell r="C53">
            <v>0.51437005053392804</v>
          </cell>
          <cell r="D53">
            <v>1.422939650533928</v>
          </cell>
          <cell r="E53">
            <v>2.3315092505339279</v>
          </cell>
        </row>
        <row r="54">
          <cell r="B54">
            <v>2.56</v>
          </cell>
          <cell r="C54">
            <v>0.5564742299298987</v>
          </cell>
          <cell r="D54">
            <v>1.4650438299298987</v>
          </cell>
          <cell r="E54">
            <v>2.3736134299298985</v>
          </cell>
        </row>
        <row r="55">
          <cell r="B55">
            <v>2.64</v>
          </cell>
          <cell r="C55">
            <v>0.60052107509651698</v>
          </cell>
          <cell r="D55">
            <v>1.509090675096517</v>
          </cell>
          <cell r="E55">
            <v>2.4176602750965168</v>
          </cell>
        </row>
        <row r="56">
          <cell r="B56">
            <v>2.72</v>
          </cell>
          <cell r="C56">
            <v>0.64651077141970725</v>
          </cell>
          <cell r="D56">
            <v>1.5550803714197072</v>
          </cell>
          <cell r="E56">
            <v>2.4636499714197071</v>
          </cell>
        </row>
        <row r="57">
          <cell r="B57">
            <v>2.8</v>
          </cell>
          <cell r="C57">
            <v>0.69443597617879227</v>
          </cell>
          <cell r="D57">
            <v>1.6030055761787922</v>
          </cell>
          <cell r="E57">
            <v>2.5115751761787921</v>
          </cell>
        </row>
        <row r="58">
          <cell r="B58">
            <v>2.88</v>
          </cell>
          <cell r="C58">
            <v>0.74428193188575953</v>
          </cell>
          <cell r="D58">
            <v>1.6528515318857595</v>
          </cell>
          <cell r="E58">
            <v>2.5614211318857594</v>
          </cell>
        </row>
        <row r="59">
          <cell r="B59">
            <v>2.96</v>
          </cell>
          <cell r="C59">
            <v>0.79602669213651545</v>
          </cell>
          <cell r="D59">
            <v>1.7045962921365154</v>
          </cell>
          <cell r="E59">
            <v>2.6131658921365153</v>
          </cell>
        </row>
        <row r="60">
          <cell r="B60">
            <v>3.04</v>
          </cell>
          <cell r="C60">
            <v>0.84964145269222147</v>
          </cell>
          <cell r="D60">
            <v>1.7582110526922214</v>
          </cell>
          <cell r="E60">
            <v>2.6667806526922213</v>
          </cell>
        </row>
        <row r="61">
          <cell r="B61">
            <v>3.12</v>
          </cell>
          <cell r="C61">
            <v>0.9050909773224779</v>
          </cell>
          <cell r="D61">
            <v>1.8136605773224779</v>
          </cell>
          <cell r="E61">
            <v>2.7222301773224777</v>
          </cell>
        </row>
        <row r="62">
          <cell r="B62">
            <v>3.2</v>
          </cell>
          <cell r="C62">
            <v>0.9623341053150648</v>
          </cell>
          <cell r="D62">
            <v>1.8709037053150648</v>
          </cell>
          <cell r="E62">
            <v>2.7794733053150646</v>
          </cell>
        </row>
        <row r="63">
          <cell r="B63">
            <v>3.28</v>
          </cell>
          <cell r="C63">
            <v>1.0213243256047058</v>
          </cell>
          <cell r="D63">
            <v>1.9298939256047056</v>
          </cell>
          <cell r="E63">
            <v>2.8384635256047055</v>
          </cell>
        </row>
        <row r="64">
          <cell r="B64">
            <v>3.36</v>
          </cell>
          <cell r="C64">
            <v>1.0820104012596898</v>
          </cell>
          <cell r="D64">
            <v>1.9905800012596897</v>
          </cell>
          <cell r="E64">
            <v>2.8991496012596896</v>
          </cell>
        </row>
        <row r="65">
          <cell r="B65">
            <v>3.44</v>
          </cell>
          <cell r="C65">
            <v>1.1443370276008249</v>
          </cell>
          <cell r="D65">
            <v>2.0529066276008248</v>
          </cell>
          <cell r="E65">
            <v>2.9614762276008246</v>
          </cell>
        </row>
        <row r="66">
          <cell r="B66">
            <v>3.52</v>
          </cell>
          <cell r="C66">
            <v>1.2082455074733724</v>
          </cell>
          <cell r="D66">
            <v>2.1168151074733723</v>
          </cell>
          <cell r="E66">
            <v>3.0253847074733722</v>
          </cell>
        </row>
        <row r="67">
          <cell r="B67">
            <v>3.6</v>
          </cell>
          <cell r="C67">
            <v>1.2736744280691781</v>
          </cell>
          <cell r="D67">
            <v>2.1822440280691779</v>
          </cell>
          <cell r="E67">
            <v>3.0908136280691778</v>
          </cell>
        </row>
        <row r="68">
          <cell r="B68">
            <v>3.68</v>
          </cell>
          <cell r="C68">
            <v>1.3405603250925009</v>
          </cell>
          <cell r="D68">
            <v>2.2491299250925008</v>
          </cell>
          <cell r="E68">
            <v>3.1576995250925006</v>
          </cell>
        </row>
        <row r="69">
          <cell r="B69">
            <v>3.76</v>
          </cell>
          <cell r="C69">
            <v>1.4088383218499594</v>
          </cell>
          <cell r="D69">
            <v>2.3174079218499593</v>
          </cell>
          <cell r="E69">
            <v>3.2259775218499591</v>
          </cell>
        </row>
        <row r="70">
          <cell r="B70">
            <v>3.84</v>
          </cell>
          <cell r="C70">
            <v>1.478442732887272</v>
          </cell>
          <cell r="D70">
            <v>2.3870123328872719</v>
          </cell>
          <cell r="E70">
            <v>3.2955819328872717</v>
          </cell>
        </row>
        <row r="71">
          <cell r="B71">
            <v>3.92</v>
          </cell>
          <cell r="C71">
            <v>1.549307623962016</v>
          </cell>
          <cell r="D71">
            <v>2.4578772239620159</v>
          </cell>
          <cell r="E71">
            <v>3.3664468239620158</v>
          </cell>
        </row>
        <row r="72">
          <cell r="B72">
            <v>4</v>
          </cell>
          <cell r="C72">
            <v>1.621367322314565</v>
          </cell>
          <cell r="D72">
            <v>2.5299369223145649</v>
          </cell>
          <cell r="E72">
            <v>3.4385065223145648</v>
          </cell>
        </row>
        <row r="73">
          <cell r="B73">
            <v>4.08</v>
          </cell>
          <cell r="C73">
            <v>1.6945568732794114</v>
          </cell>
          <cell r="D73">
            <v>2.6031264732794113</v>
          </cell>
          <cell r="E73">
            <v>3.5116960732794111</v>
          </cell>
        </row>
        <row r="74">
          <cell r="B74">
            <v>4.16</v>
          </cell>
          <cell r="C74">
            <v>1.7688124411892647</v>
          </cell>
          <cell r="D74">
            <v>2.6773820411892646</v>
          </cell>
          <cell r="E74">
            <v>3.5859516411892645</v>
          </cell>
        </row>
        <row r="75">
          <cell r="B75">
            <v>4.24</v>
          </cell>
          <cell r="C75">
            <v>1.8440716542105369</v>
          </cell>
          <cell r="D75">
            <v>2.7526412542105367</v>
          </cell>
          <cell r="E75">
            <v>3.6612108542105366</v>
          </cell>
        </row>
        <row r="76">
          <cell r="B76">
            <v>4.32</v>
          </cell>
          <cell r="C76">
            <v>1.9202738941789241</v>
          </cell>
          <cell r="D76">
            <v>2.828843494178924</v>
          </cell>
          <cell r="E76">
            <v>3.7374130941789239</v>
          </cell>
        </row>
        <row r="77">
          <cell r="B77">
            <v>4.4000000000000004</v>
          </cell>
          <cell r="C77">
            <v>1.9973605336649198</v>
          </cell>
          <cell r="D77">
            <v>2.9059301336649197</v>
          </cell>
          <cell r="E77">
            <v>3.8144997336649196</v>
          </cell>
        </row>
        <row r="78">
          <cell r="B78">
            <v>4.4800000000000004</v>
          </cell>
          <cell r="C78">
            <v>2.075275123394559</v>
          </cell>
          <cell r="D78">
            <v>2.9838447233945589</v>
          </cell>
          <cell r="E78">
            <v>3.8924143233945587</v>
          </cell>
        </row>
        <row r="79">
          <cell r="B79">
            <v>4.5599999999999996</v>
          </cell>
          <cell r="C79">
            <v>2.153963533795892</v>
          </cell>
          <cell r="D79">
            <v>3.0625331337958919</v>
          </cell>
          <cell r="E79">
            <v>3.9711027337958917</v>
          </cell>
        </row>
        <row r="80">
          <cell r="B80">
            <v>4.6399999999999997</v>
          </cell>
          <cell r="C80">
            <v>2.2333740548609353</v>
          </cell>
          <cell r="D80">
            <v>3.1419436548609352</v>
          </cell>
          <cell r="E80">
            <v>4.0505132548609355</v>
          </cell>
        </row>
        <row r="81">
          <cell r="B81">
            <v>4.72</v>
          </cell>
          <cell r="C81">
            <v>2.3134574587353351</v>
          </cell>
          <cell r="D81">
            <v>3.222027058735335</v>
          </cell>
          <cell r="E81">
            <v>4.1305966587353353</v>
          </cell>
        </row>
        <row r="82">
          <cell r="B82">
            <v>4.8</v>
          </cell>
          <cell r="C82">
            <v>2.3941670295057613</v>
          </cell>
          <cell r="D82">
            <v>3.3027366295057612</v>
          </cell>
          <cell r="E82">
            <v>4.2113062295057615</v>
          </cell>
        </row>
        <row r="83">
          <cell r="B83">
            <v>4.88</v>
          </cell>
          <cell r="C83">
            <v>2.4754585645797369</v>
          </cell>
          <cell r="D83">
            <v>3.3840281645797368</v>
          </cell>
          <cell r="E83">
            <v>4.2925977645797371</v>
          </cell>
        </row>
        <row r="84">
          <cell r="B84">
            <v>4.96</v>
          </cell>
          <cell r="C84">
            <v>2.557290351874864</v>
          </cell>
          <cell r="D84">
            <v>3.4658599518748638</v>
          </cell>
          <cell r="E84">
            <v>4.3744295518748642</v>
          </cell>
        </row>
        <row r="85">
          <cell r="B85">
            <v>5.04</v>
          </cell>
          <cell r="C85">
            <v>2.6396231267815056</v>
          </cell>
          <cell r="D85">
            <v>3.5481927267815054</v>
          </cell>
          <cell r="E85">
            <v>4.4567623267815053</v>
          </cell>
        </row>
        <row r="86">
          <cell r="B86">
            <v>5.12</v>
          </cell>
          <cell r="C86">
            <v>2.7224200125594407</v>
          </cell>
          <cell r="D86">
            <v>3.6309896125594405</v>
          </cell>
          <cell r="E86">
            <v>4.5395592125594408</v>
          </cell>
        </row>
        <row r="87">
          <cell r="B87">
            <v>5.2</v>
          </cell>
          <cell r="C87">
            <v>2.805646447495056</v>
          </cell>
          <cell r="D87">
            <v>3.7142160474950559</v>
          </cell>
          <cell r="E87">
            <v>4.6227856474950562</v>
          </cell>
        </row>
        <row r="88">
          <cell r="B88">
            <v>5.28</v>
          </cell>
          <cell r="C88">
            <v>2.8892701017983167</v>
          </cell>
          <cell r="D88">
            <v>3.7978397017983165</v>
          </cell>
          <cell r="E88">
            <v>4.7064093017983168</v>
          </cell>
        </row>
        <row r="89">
          <cell r="B89">
            <v>5.36</v>
          </cell>
          <cell r="C89">
            <v>2.9732607868710987</v>
          </cell>
          <cell r="D89">
            <v>3.8818303868710986</v>
          </cell>
          <cell r="E89">
            <v>4.7903999868710985</v>
          </cell>
        </row>
        <row r="90">
          <cell r="B90">
            <v>5.44</v>
          </cell>
          <cell r="C90">
            <v>3.0575903592408373</v>
          </cell>
          <cell r="D90">
            <v>3.9661599592408372</v>
          </cell>
          <cell r="E90">
            <v>4.8747295592408371</v>
          </cell>
        </row>
        <row r="91">
          <cell r="B91">
            <v>5.52</v>
          </cell>
          <cell r="C91">
            <v>3.1422326211328828</v>
          </cell>
          <cell r="D91">
            <v>4.0508022211328827</v>
          </cell>
          <cell r="E91">
            <v>4.9593718211328826</v>
          </cell>
        </row>
        <row r="92">
          <cell r="B92">
            <v>5.6</v>
          </cell>
          <cell r="C92">
            <v>3.2271632193566635</v>
          </cell>
          <cell r="D92">
            <v>4.1357328193566634</v>
          </cell>
          <cell r="E92">
            <v>5.0443024193566632</v>
          </cell>
        </row>
        <row r="93">
          <cell r="B93">
            <v>5.68</v>
          </cell>
          <cell r="C93">
            <v>3.3123595439074958</v>
          </cell>
          <cell r="D93">
            <v>4.2209291439074956</v>
          </cell>
          <cell r="E93">
            <v>5.1294987439074955</v>
          </cell>
        </row>
        <row r="94">
          <cell r="B94">
            <v>5.76</v>
          </cell>
          <cell r="C94">
            <v>3.3978006274394064</v>
          </cell>
          <cell r="D94">
            <v>4.3063702274394062</v>
          </cell>
          <cell r="E94">
            <v>5.2149398274394061</v>
          </cell>
        </row>
        <row r="95">
          <cell r="B95">
            <v>5.84</v>
          </cell>
          <cell r="C95">
            <v>3.4834670465445665</v>
          </cell>
          <cell r="D95">
            <v>4.3920366465445664</v>
          </cell>
          <cell r="E95">
            <v>5.3006062465445662</v>
          </cell>
        </row>
        <row r="96">
          <cell r="B96">
            <v>5.92</v>
          </cell>
          <cell r="C96">
            <v>3.5693408255816488</v>
          </cell>
          <cell r="D96">
            <v>4.4779104255816486</v>
          </cell>
          <cell r="E96">
            <v>5.3864800255816485</v>
          </cell>
        </row>
        <row r="97">
          <cell r="B97">
            <v>6</v>
          </cell>
          <cell r="C97">
            <v>3.6554053436269776</v>
          </cell>
          <cell r="D97">
            <v>4.5639749436269774</v>
          </cell>
          <cell r="E97">
            <v>5.4725445436269773</v>
          </cell>
        </row>
        <row r="98">
          <cell r="B98">
            <v>6.08</v>
          </cell>
          <cell r="C98">
            <v>3.7416452449774473</v>
          </cell>
          <cell r="D98">
            <v>4.6502148449774472</v>
          </cell>
          <cell r="E98">
            <v>5.5587844449774471</v>
          </cell>
        </row>
        <row r="99">
          <cell r="B99">
            <v>6.16</v>
          </cell>
          <cell r="C99">
            <v>3.8280463535105662</v>
          </cell>
          <cell r="D99">
            <v>4.7366159535105661</v>
          </cell>
          <cell r="E99">
            <v>5.6451855535105659</v>
          </cell>
        </row>
        <row r="100">
          <cell r="B100">
            <v>6.24</v>
          </cell>
          <cell r="C100">
            <v>3.9145955911029358</v>
          </cell>
          <cell r="D100">
            <v>4.8231651911029356</v>
          </cell>
          <cell r="E100">
            <v>5.7317347911029355</v>
          </cell>
        </row>
        <row r="101">
          <cell r="B101">
            <v>6.32</v>
          </cell>
          <cell r="C101">
            <v>4.0012809002216674</v>
          </cell>
          <cell r="D101">
            <v>4.9098505002216672</v>
          </cell>
          <cell r="E101">
            <v>5.8184201002216671</v>
          </cell>
        </row>
        <row r="102">
          <cell r="B102">
            <v>6.4</v>
          </cell>
          <cell r="C102">
            <v>4.0880911707317829</v>
          </cell>
          <cell r="D102">
            <v>4.9966607707317827</v>
          </cell>
          <cell r="E102">
            <v>5.9052303707317826</v>
          </cell>
        </row>
        <row r="103">
          <cell r="B103">
            <v>6.48</v>
          </cell>
          <cell r="C103">
            <v>4.1750161709047031</v>
          </cell>
          <cell r="D103">
            <v>5.083585770904703</v>
          </cell>
          <cell r="E103">
            <v>5.9921553709047028</v>
          </cell>
        </row>
        <row r="104">
          <cell r="B104">
            <v>6.56</v>
          </cell>
          <cell r="C104">
            <v>4.2620464825664328</v>
          </cell>
          <cell r="D104">
            <v>5.1706160825664327</v>
          </cell>
          <cell r="E104">
            <v>6.0791856825664325</v>
          </cell>
        </row>
        <row r="105">
          <cell r="B105">
            <v>6.64</v>
          </cell>
          <cell r="C105">
            <v>4.3491734402877906</v>
          </cell>
          <cell r="D105">
            <v>5.2577430402877905</v>
          </cell>
          <cell r="E105">
            <v>6.1663126402877904</v>
          </cell>
        </row>
        <row r="106">
          <cell r="B106">
            <v>6.72</v>
          </cell>
          <cell r="C106">
            <v>4.4363890744910242</v>
          </cell>
          <cell r="D106">
            <v>5.344958674491024</v>
          </cell>
          <cell r="E106">
            <v>6.2535282744910239</v>
          </cell>
        </row>
        <row r="107">
          <cell r="B107">
            <v>6.8</v>
          </cell>
          <cell r="C107">
            <v>4.5236860583265877</v>
          </cell>
          <cell r="D107">
            <v>5.4322556583265875</v>
          </cell>
          <cell r="E107">
            <v>6.3408252583265874</v>
          </cell>
        </row>
        <row r="108">
          <cell r="B108">
            <v>6.88</v>
          </cell>
          <cell r="C108">
            <v>4.611057658159087</v>
          </cell>
          <cell r="D108">
            <v>5.5196272581590868</v>
          </cell>
          <cell r="E108">
            <v>6.4281968581590867</v>
          </cell>
        </row>
        <row r="109">
          <cell r="B109">
            <v>6.96</v>
          </cell>
          <cell r="C109">
            <v>4.6984976874917859</v>
          </cell>
          <cell r="D109">
            <v>5.6070672874917857</v>
          </cell>
          <cell r="E109">
            <v>6.5156368874917856</v>
          </cell>
        </row>
        <row r="110">
          <cell r="B110">
            <v>7.04</v>
          </cell>
          <cell r="C110">
            <v>4.7860004641534406</v>
          </cell>
          <cell r="D110">
            <v>5.6945700641534405</v>
          </cell>
          <cell r="E110">
            <v>6.6031396641534403</v>
          </cell>
        </row>
        <row r="111">
          <cell r="B111">
            <v>7.12</v>
          </cell>
          <cell r="C111">
            <v>4.8735607705690089</v>
          </cell>
          <cell r="D111">
            <v>5.7821303705690088</v>
          </cell>
          <cell r="E111">
            <v>6.6906999705690087</v>
          </cell>
        </row>
        <row r="112">
          <cell r="B112">
            <v>7.2</v>
          </cell>
          <cell r="C112">
            <v>4.9611738169361406</v>
          </cell>
          <cell r="D112">
            <v>5.8697434169361404</v>
          </cell>
          <cell r="E112">
            <v>6.7783130169361403</v>
          </cell>
        </row>
        <row r="113">
          <cell r="B113">
            <v>7.28</v>
          </cell>
          <cell r="C113">
            <v>5.0488352071319387</v>
          </cell>
          <cell r="D113">
            <v>5.9574048071319385</v>
          </cell>
          <cell r="E113">
            <v>6.8659744071319384</v>
          </cell>
        </row>
        <row r="114">
          <cell r="B114">
            <v>7.36</v>
          </cell>
          <cell r="C114">
            <v>5.1365409071785706</v>
          </cell>
          <cell r="D114">
            <v>6.0451105071785705</v>
          </cell>
          <cell r="E114">
            <v>6.9536801071785703</v>
          </cell>
        </row>
        <row r="115">
          <cell r="B115">
            <v>7.44</v>
          </cell>
          <cell r="C115">
            <v>5.2242872161017235</v>
          </cell>
          <cell r="D115">
            <v>6.1328568161017234</v>
          </cell>
          <cell r="E115">
            <v>7.0414264161017233</v>
          </cell>
        </row>
        <row r="116">
          <cell r="B116">
            <v>7.52</v>
          </cell>
          <cell r="C116">
            <v>5.3120707390222144</v>
          </cell>
          <cell r="D116">
            <v>6.2206403390222142</v>
          </cell>
          <cell r="E116">
            <v>7.1292099390222141</v>
          </cell>
        </row>
        <row r="117">
          <cell r="B117">
            <v>7.6</v>
          </cell>
          <cell r="C117">
            <v>5.3998883623279292</v>
          </cell>
          <cell r="D117">
            <v>6.3084579623279291</v>
          </cell>
          <cell r="E117">
            <v>7.217027562327929</v>
          </cell>
        </row>
        <row r="118">
          <cell r="B118">
            <v>7.68</v>
          </cell>
          <cell r="C118">
            <v>5.4877372307806791</v>
          </cell>
          <cell r="D118">
            <v>6.396306830780679</v>
          </cell>
          <cell r="E118">
            <v>7.3048764307806788</v>
          </cell>
        </row>
        <row r="119">
          <cell r="B119">
            <v>7.76</v>
          </cell>
          <cell r="C119">
            <v>5.5756147264200795</v>
          </cell>
          <cell r="D119">
            <v>6.4841843264200794</v>
          </cell>
          <cell r="E119">
            <v>7.3927539264200792</v>
          </cell>
        </row>
        <row r="120">
          <cell r="B120">
            <v>7.84</v>
          </cell>
          <cell r="C120">
            <v>5.6635184491342265</v>
          </cell>
          <cell r="D120">
            <v>6.5720880491342264</v>
          </cell>
          <cell r="E120">
            <v>7.4806576491342263</v>
          </cell>
        </row>
        <row r="121">
          <cell r="B121">
            <v>7.92</v>
          </cell>
          <cell r="C121">
            <v>5.7514461987745644</v>
          </cell>
          <cell r="D121">
            <v>6.6600157987745643</v>
          </cell>
          <cell r="E121">
            <v>7.5685853987745642</v>
          </cell>
        </row>
        <row r="122">
          <cell r="B122">
            <v>7.992</v>
          </cell>
          <cell r="C122">
            <v>5.8306000461746788</v>
          </cell>
          <cell r="D122">
            <v>6.7391696461746786</v>
          </cell>
          <cell r="E122">
            <v>7.6477392461746785</v>
          </cell>
        </row>
        <row r="123">
          <cell r="B123">
            <v>8</v>
          </cell>
          <cell r="C123">
            <v>5.8393959586998632</v>
          </cell>
          <cell r="D123">
            <v>6.747965558699863</v>
          </cell>
          <cell r="E123">
            <v>7.6565351586998629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3"/>
  <sheetViews>
    <sheetView tabSelected="1" workbookViewId="0">
      <selection activeCell="D8" sqref="D8"/>
    </sheetView>
  </sheetViews>
  <sheetFormatPr defaultRowHeight="12.75"/>
  <cols>
    <col min="1" max="1" width="16.42578125" style="2" customWidth="1"/>
    <col min="2" max="2" width="11.85546875" style="2" customWidth="1"/>
    <col min="3" max="3" width="15.7109375" style="2" customWidth="1"/>
    <col min="4" max="4" width="12.85546875" style="2" customWidth="1"/>
    <col min="5" max="5" width="9.140625" style="2"/>
    <col min="6" max="6" width="7.7109375" style="2" bestFit="1" customWidth="1"/>
    <col min="7" max="7" width="7" style="2" bestFit="1" customWidth="1"/>
    <col min="8" max="8" width="6.85546875" style="2" bestFit="1" customWidth="1"/>
    <col min="9" max="9" width="8.42578125" style="2" customWidth="1"/>
    <col min="10" max="10" width="19.140625" style="2" customWidth="1"/>
    <col min="11" max="16384" width="9.140625" style="2"/>
  </cols>
  <sheetData>
    <row r="1" spans="1:11" ht="24.95" customHeight="1">
      <c r="A1" s="1" t="s">
        <v>1</v>
      </c>
      <c r="B1" s="1" t="s">
        <v>2</v>
      </c>
      <c r="C1" s="1" t="s">
        <v>8</v>
      </c>
      <c r="D1" s="1" t="s">
        <v>3</v>
      </c>
    </row>
    <row r="2" spans="1:11" ht="24.95" customHeight="1">
      <c r="A2" s="3" t="s">
        <v>11</v>
      </c>
      <c r="B2" s="3" t="s">
        <v>19</v>
      </c>
      <c r="C2" s="3" t="s">
        <v>31</v>
      </c>
      <c r="D2" s="3">
        <v>0.85</v>
      </c>
    </row>
    <row r="3" spans="1:11" ht="24.95" customHeight="1">
      <c r="A3" s="3" t="s">
        <v>4</v>
      </c>
      <c r="B3" s="4" t="s">
        <v>32</v>
      </c>
      <c r="C3" s="3" t="s">
        <v>34</v>
      </c>
      <c r="D3" s="17">
        <v>40</v>
      </c>
    </row>
    <row r="4" spans="1:11" ht="24.95" customHeight="1">
      <c r="A4" s="3"/>
      <c r="B4" s="3"/>
      <c r="C4" s="3"/>
      <c r="D4" s="3"/>
    </row>
    <row r="5" spans="1:11" ht="24.95" customHeight="1">
      <c r="A5" s="1" t="s">
        <v>12</v>
      </c>
      <c r="B5" s="1" t="s">
        <v>2</v>
      </c>
      <c r="C5" s="1" t="s">
        <v>3</v>
      </c>
      <c r="D5" s="3"/>
    </row>
    <row r="6" spans="1:11" ht="24.95" customHeight="1">
      <c r="A6" s="5" t="s">
        <v>9</v>
      </c>
      <c r="B6" s="3" t="s">
        <v>0</v>
      </c>
      <c r="C6" s="19">
        <f>IF(D3&lt;=L24,L25,L26+(L25-L26)*EXP(-L27*(D3-L24)))</f>
        <v>2.652076034013708</v>
      </c>
      <c r="D6" s="3"/>
    </row>
    <row r="7" spans="1:11" ht="24.95" customHeight="1">
      <c r="A7" s="5" t="s">
        <v>10</v>
      </c>
      <c r="B7" s="3" t="s">
        <v>33</v>
      </c>
      <c r="C7" s="19">
        <f>IF(D3&lt;=L32,0,IF(D3&lt;=L31,L34*(L36/L37),0))</f>
        <v>1.1023650891123271</v>
      </c>
      <c r="D7" s="3"/>
      <c r="K7" s="7"/>
    </row>
    <row r="8" spans="1:11" ht="24.95" customHeight="1">
      <c r="A8" s="3" t="s">
        <v>26</v>
      </c>
      <c r="B8" s="3" t="s">
        <v>19</v>
      </c>
      <c r="C8" s="19">
        <f>IF(D3&lt;=L41,L43,L43+L42*(D3-L41))</f>
        <v>1.8171392</v>
      </c>
      <c r="D8" s="3"/>
      <c r="K8" s="7"/>
    </row>
    <row r="9" spans="1:11" ht="24.95" customHeight="1">
      <c r="A9" s="3"/>
      <c r="B9" s="3"/>
      <c r="C9" s="8"/>
      <c r="D9" s="3"/>
      <c r="K9" s="7"/>
    </row>
    <row r="10" spans="1:11" ht="24.95" customHeight="1">
      <c r="A10" s="5"/>
      <c r="B10" s="3"/>
      <c r="C10" s="9"/>
      <c r="D10" s="3"/>
      <c r="K10" s="7"/>
    </row>
    <row r="11" spans="1:11" ht="24.95" customHeight="1">
      <c r="A11" s="3"/>
      <c r="B11" s="6"/>
      <c r="C11" s="8"/>
      <c r="D11" s="3"/>
      <c r="K11" s="7"/>
    </row>
    <row r="12" spans="1:11" ht="24.95" customHeight="1">
      <c r="A12" s="3"/>
      <c r="B12" s="6"/>
      <c r="C12" s="8"/>
      <c r="D12" s="3"/>
      <c r="K12" s="7"/>
    </row>
    <row r="13" spans="1:11" ht="24.95" customHeight="1">
      <c r="A13" s="3"/>
      <c r="B13" s="6"/>
      <c r="C13" s="8"/>
      <c r="D13" s="3"/>
      <c r="K13" s="7"/>
    </row>
    <row r="14" spans="1:11" ht="24.95" customHeight="1">
      <c r="A14" s="3"/>
      <c r="B14" s="6"/>
      <c r="C14" s="8"/>
      <c r="D14" s="3"/>
      <c r="K14" s="7"/>
    </row>
    <row r="15" spans="1:11" ht="24.95" customHeight="1">
      <c r="A15" s="3"/>
      <c r="B15" s="6"/>
      <c r="C15" s="8"/>
      <c r="D15" s="3"/>
      <c r="K15" s="7"/>
    </row>
    <row r="16" spans="1:11" ht="24.95" customHeight="1">
      <c r="A16" s="3"/>
      <c r="B16" s="3"/>
      <c r="C16" s="6"/>
      <c r="D16" s="3"/>
      <c r="K16" s="7"/>
    </row>
    <row r="17" spans="1:24" ht="24.95" customHeight="1">
      <c r="A17" s="3"/>
      <c r="B17" s="3"/>
      <c r="C17" s="6"/>
      <c r="D17" s="3"/>
      <c r="K17" s="7"/>
    </row>
    <row r="18" spans="1:24" ht="24.95" customHeight="1">
      <c r="A18" s="3"/>
      <c r="B18" s="3"/>
      <c r="C18" s="6"/>
      <c r="D18" s="3"/>
      <c r="K18" s="7"/>
    </row>
    <row r="19" spans="1:24" ht="24.95" customHeight="1">
      <c r="C19" s="10"/>
      <c r="K19" s="7"/>
    </row>
    <row r="20" spans="1:24" ht="24.95" customHeight="1">
      <c r="C20" s="10"/>
      <c r="F20" s="18"/>
      <c r="G20" s="18"/>
      <c r="K20" s="7"/>
    </row>
    <row r="21" spans="1:24" ht="25.5">
      <c r="C21" s="11" t="s">
        <v>5</v>
      </c>
      <c r="D21" s="11" t="s">
        <v>7</v>
      </c>
      <c r="E21" s="11" t="s">
        <v>6</v>
      </c>
      <c r="K21" s="7"/>
      <c r="R21" s="12"/>
      <c r="S21" s="12"/>
      <c r="T21" s="12"/>
      <c r="U21" s="12"/>
    </row>
    <row r="22" spans="1:24">
      <c r="A22" s="2">
        <v>0</v>
      </c>
      <c r="B22" s="10">
        <f t="shared" ref="B22:B85" si="0">8*A22</f>
        <v>0</v>
      </c>
      <c r="C22" s="13">
        <f>IF(C11-($C$8/2)&lt;=0,0,C11-$C$8/2)</f>
        <v>0</v>
      </c>
      <c r="D22" s="14">
        <f t="shared" ref="D22:D85" si="1">$D$2+((($C$7*B22)+LN(EXP(-$C$7*B22)-EXP(-$C$7*(B22+$C$6))+EXP(-$C$7*$C$6))))</f>
        <v>0.85</v>
      </c>
      <c r="E22" s="13">
        <f>C11+($C$8/2)</f>
        <v>0.90856959999999998</v>
      </c>
      <c r="G22" s="13"/>
      <c r="I22" s="13"/>
      <c r="J22" s="13"/>
      <c r="K22" t="s">
        <v>13</v>
      </c>
      <c r="L22"/>
      <c r="M22"/>
      <c r="R22"/>
      <c r="S22" s="15"/>
      <c r="T22" s="15"/>
      <c r="U22"/>
      <c r="V22" s="7"/>
      <c r="W22" s="7"/>
      <c r="X22" s="7"/>
    </row>
    <row r="23" spans="1:24">
      <c r="A23" s="2">
        <v>0.01</v>
      </c>
      <c r="B23" s="10">
        <f t="shared" si="0"/>
        <v>0.08</v>
      </c>
      <c r="C23" s="13">
        <f>IF(C12-($C$8/2)&lt;=0,0,C12-$C$8/2)</f>
        <v>0</v>
      </c>
      <c r="D23" s="14">
        <f t="shared" si="1"/>
        <v>0.85494251798647047</v>
      </c>
      <c r="E23" s="13">
        <f>C12+($C$8/2)</f>
        <v>0.90856959999999998</v>
      </c>
      <c r="G23" s="13"/>
      <c r="I23" s="13"/>
      <c r="J23" s="13"/>
      <c r="K23" t="s">
        <v>14</v>
      </c>
      <c r="L23"/>
      <c r="M23"/>
      <c r="R23"/>
      <c r="S23" s="15"/>
      <c r="T23" s="15"/>
      <c r="U23"/>
    </row>
    <row r="24" spans="1:24">
      <c r="A24" s="2">
        <v>0.02</v>
      </c>
      <c r="B24" s="10">
        <f t="shared" si="0"/>
        <v>0.16</v>
      </c>
      <c r="C24" s="13">
        <f>IF(C13-($C$8/2)&lt;=0,0,C13-$C$8/2)</f>
        <v>0</v>
      </c>
      <c r="D24" s="14">
        <f t="shared" si="1"/>
        <v>0.86031294522627488</v>
      </c>
      <c r="E24" s="13">
        <f>C13+($C$8/2)</f>
        <v>0.90856959999999998</v>
      </c>
      <c r="G24" s="13"/>
      <c r="I24" s="13"/>
      <c r="J24" s="13"/>
      <c r="K24" t="s">
        <v>15</v>
      </c>
      <c r="L24">
        <v>21.53</v>
      </c>
      <c r="M24"/>
      <c r="R24"/>
      <c r="S24" s="15"/>
      <c r="T24" s="15"/>
      <c r="U24"/>
    </row>
    <row r="25" spans="1:24">
      <c r="A25" s="2">
        <v>0.03</v>
      </c>
      <c r="B25" s="10">
        <f t="shared" si="0"/>
        <v>0.24</v>
      </c>
      <c r="C25" s="13">
        <f>IF(C14-($C$8/2)&lt;=0,0,C14-$C$8/2)</f>
        <v>0</v>
      </c>
      <c r="D25" s="14">
        <f t="shared" si="1"/>
        <v>0.86614573175686926</v>
      </c>
      <c r="E25" s="13">
        <f>C14+($C$8/2)</f>
        <v>0.90856959999999998</v>
      </c>
      <c r="G25" s="13"/>
      <c r="I25" s="13"/>
      <c r="J25" s="13"/>
      <c r="K25" t="s">
        <v>16</v>
      </c>
      <c r="L25">
        <v>8</v>
      </c>
      <c r="M25"/>
      <c r="R25"/>
      <c r="S25" s="15"/>
      <c r="T25" s="15"/>
      <c r="U25"/>
    </row>
    <row r="26" spans="1:24">
      <c r="A26" s="2">
        <v>0.04</v>
      </c>
      <c r="B26" s="10">
        <f t="shared" si="0"/>
        <v>0.32</v>
      </c>
      <c r="C26" s="13">
        <f>IF(C15-($C$8/2)&lt;=0,0,C15-$C$8/2)</f>
        <v>0</v>
      </c>
      <c r="D26" s="14">
        <f t="shared" si="1"/>
        <v>0.87247763877596629</v>
      </c>
      <c r="E26" s="13">
        <f>C15+($C$8/2)</f>
        <v>0.90856959999999998</v>
      </c>
      <c r="G26" s="13"/>
      <c r="I26" s="13"/>
      <c r="J26" s="13"/>
      <c r="K26" t="s">
        <v>17</v>
      </c>
      <c r="L26">
        <v>2.4929999999999999</v>
      </c>
      <c r="M26"/>
      <c r="R26"/>
      <c r="S26" s="15"/>
      <c r="T26" s="15"/>
      <c r="U26"/>
    </row>
    <row r="27" spans="1:24">
      <c r="A27" s="2">
        <v>0.05</v>
      </c>
      <c r="B27" s="10">
        <f t="shared" si="0"/>
        <v>0.4</v>
      </c>
      <c r="C27" s="13">
        <f t="shared" ref="C27:C90" si="2">IF(D27-($C$8/2)&lt;=0,0,D27-$C$8/2)</f>
        <v>0</v>
      </c>
      <c r="D27" s="14">
        <f t="shared" si="1"/>
        <v>0.8793478120551943</v>
      </c>
      <c r="E27" s="13">
        <f t="shared" ref="E27:E90" si="3">D27+($C$8/2)</f>
        <v>1.7879174120551942</v>
      </c>
      <c r="G27" s="13"/>
      <c r="I27" s="13"/>
      <c r="J27" s="13"/>
      <c r="K27" t="s">
        <v>18</v>
      </c>
      <c r="L27">
        <v>0.19189999999999999</v>
      </c>
      <c r="M27"/>
      <c r="R27"/>
      <c r="S27" s="15"/>
      <c r="T27" s="15"/>
      <c r="U27"/>
    </row>
    <row r="28" spans="1:24">
      <c r="A28" s="2">
        <v>0.06</v>
      </c>
      <c r="B28" s="10">
        <f t="shared" si="0"/>
        <v>0.48</v>
      </c>
      <c r="C28" s="13">
        <f t="shared" si="2"/>
        <v>0</v>
      </c>
      <c r="D28" s="14">
        <f t="shared" si="1"/>
        <v>0.88679784226885261</v>
      </c>
      <c r="E28" s="13">
        <f t="shared" si="3"/>
        <v>1.7953674422688526</v>
      </c>
      <c r="G28" s="13"/>
      <c r="I28" s="13"/>
      <c r="J28" s="13"/>
      <c r="R28"/>
      <c r="S28" s="15"/>
      <c r="T28" s="15"/>
      <c r="U28"/>
    </row>
    <row r="29" spans="1:24">
      <c r="A29" s="2">
        <v>7.0000000000000007E-2</v>
      </c>
      <c r="B29" s="10">
        <f t="shared" si="0"/>
        <v>0.56000000000000005</v>
      </c>
      <c r="C29" s="13">
        <f t="shared" si="2"/>
        <v>0</v>
      </c>
      <c r="D29" s="14">
        <f t="shared" si="1"/>
        <v>0.89487180892804297</v>
      </c>
      <c r="E29" s="13">
        <f t="shared" si="3"/>
        <v>1.8034414089280428</v>
      </c>
      <c r="G29" s="13"/>
      <c r="I29" s="13"/>
      <c r="J29" s="13"/>
      <c r="K29" t="s">
        <v>20</v>
      </c>
      <c r="L29"/>
      <c r="M29"/>
      <c r="R29"/>
      <c r="S29" s="15"/>
      <c r="T29" s="15"/>
      <c r="U29"/>
    </row>
    <row r="30" spans="1:24">
      <c r="A30" s="2">
        <v>0.08</v>
      </c>
      <c r="B30" s="10">
        <f t="shared" si="0"/>
        <v>0.64</v>
      </c>
      <c r="C30" s="13">
        <f t="shared" si="2"/>
        <v>0</v>
      </c>
      <c r="D30" s="14">
        <f t="shared" si="1"/>
        <v>0.90361630427554362</v>
      </c>
      <c r="E30" s="13">
        <f t="shared" si="3"/>
        <v>1.8121859042755437</v>
      </c>
      <c r="G30" s="13"/>
      <c r="I30" s="13"/>
      <c r="J30" s="13"/>
      <c r="K30" t="s">
        <v>14</v>
      </c>
      <c r="L30"/>
      <c r="M30"/>
      <c r="R30"/>
      <c r="S30" s="15"/>
      <c r="T30" s="15"/>
      <c r="U30"/>
    </row>
    <row r="31" spans="1:24">
      <c r="A31" s="2">
        <v>0.09</v>
      </c>
      <c r="B31" s="10">
        <f t="shared" si="0"/>
        <v>0.72</v>
      </c>
      <c r="C31" s="13">
        <f t="shared" si="2"/>
        <v>4.5108331912407928E-3</v>
      </c>
      <c r="D31" s="14">
        <f t="shared" si="1"/>
        <v>0.91308043319124077</v>
      </c>
      <c r="E31" s="13">
        <f t="shared" si="3"/>
        <v>1.8216500331912409</v>
      </c>
      <c r="G31" s="13"/>
      <c r="I31" s="13"/>
      <c r="J31" s="13"/>
      <c r="K31" t="s">
        <v>21</v>
      </c>
      <c r="L31">
        <v>50</v>
      </c>
      <c r="M31"/>
      <c r="R31"/>
      <c r="S31" s="15"/>
      <c r="T31" s="15"/>
      <c r="U31"/>
    </row>
    <row r="32" spans="1:24">
      <c r="A32" s="2">
        <v>0.1</v>
      </c>
      <c r="B32" s="10">
        <f t="shared" si="0"/>
        <v>0.8</v>
      </c>
      <c r="C32" s="13">
        <f t="shared" si="2"/>
        <v>1.4746184902082682E-2</v>
      </c>
      <c r="D32" s="14">
        <f t="shared" si="1"/>
        <v>0.92331578490208266</v>
      </c>
      <c r="E32" s="13">
        <f t="shared" si="3"/>
        <v>1.8318853849020826</v>
      </c>
      <c r="G32" s="13"/>
      <c r="I32" s="13"/>
      <c r="J32" s="13"/>
      <c r="K32" t="s">
        <v>15</v>
      </c>
      <c r="L32">
        <v>14.51</v>
      </c>
      <c r="M32"/>
      <c r="R32"/>
      <c r="S32" s="15"/>
      <c r="T32" s="15"/>
      <c r="U32"/>
    </row>
    <row r="33" spans="1:21">
      <c r="A33" s="2">
        <v>0.11</v>
      </c>
      <c r="B33" s="10">
        <f t="shared" si="0"/>
        <v>0.88</v>
      </c>
      <c r="C33" s="13">
        <f t="shared" si="2"/>
        <v>2.5806772108383336E-2</v>
      </c>
      <c r="D33" s="14">
        <f t="shared" si="1"/>
        <v>0.93437637210838331</v>
      </c>
      <c r="E33" s="13">
        <f t="shared" si="3"/>
        <v>1.8429459721083834</v>
      </c>
      <c r="G33" s="13"/>
      <c r="I33" s="13"/>
      <c r="J33" s="13"/>
      <c r="K33" t="s">
        <v>22</v>
      </c>
      <c r="L33">
        <v>40.299999999999997</v>
      </c>
      <c r="M33"/>
      <c r="R33"/>
      <c r="S33" s="15"/>
      <c r="T33" s="15"/>
      <c r="U33"/>
    </row>
    <row r="34" spans="1:21">
      <c r="A34" s="2">
        <v>0.12</v>
      </c>
      <c r="B34" s="10">
        <f t="shared" si="0"/>
        <v>0.96</v>
      </c>
      <c r="C34" s="13">
        <f t="shared" si="2"/>
        <v>3.7748933057351497E-2</v>
      </c>
      <c r="D34" s="14">
        <f t="shared" si="1"/>
        <v>0.94631853305735147</v>
      </c>
      <c r="E34" s="13">
        <f t="shared" si="3"/>
        <v>1.8548881330573515</v>
      </c>
      <c r="G34" s="13"/>
      <c r="I34" s="13"/>
      <c r="J34" s="13"/>
      <c r="K34" t="s">
        <v>23</v>
      </c>
      <c r="L34">
        <v>1.103</v>
      </c>
      <c r="M34"/>
      <c r="R34"/>
      <c r="S34" s="15"/>
      <c r="T34" s="15"/>
      <c r="U34"/>
    </row>
    <row r="35" spans="1:21">
      <c r="A35" s="2">
        <v>0.13</v>
      </c>
      <c r="B35" s="10">
        <f t="shared" si="0"/>
        <v>1.04</v>
      </c>
      <c r="C35" s="13">
        <f t="shared" si="2"/>
        <v>5.0631192145144777E-2</v>
      </c>
      <c r="D35" s="14">
        <f t="shared" si="1"/>
        <v>0.95920079214514475</v>
      </c>
      <c r="E35" s="13">
        <f t="shared" si="3"/>
        <v>1.8677703921451447</v>
      </c>
      <c r="G35" s="13"/>
      <c r="I35" s="13"/>
      <c r="J35" s="13"/>
      <c r="R35"/>
      <c r="S35" s="15"/>
      <c r="T35" s="15"/>
      <c r="U35"/>
    </row>
    <row r="36" spans="1:21">
      <c r="A36" s="2">
        <v>0.14000000000000001</v>
      </c>
      <c r="B36" s="10">
        <f t="shared" si="0"/>
        <v>1.1200000000000001</v>
      </c>
      <c r="C36" s="13">
        <f t="shared" si="2"/>
        <v>6.4514074842463742E-2</v>
      </c>
      <c r="D36" s="14">
        <f t="shared" si="1"/>
        <v>0.97308367484246372</v>
      </c>
      <c r="E36" s="13">
        <f t="shared" si="3"/>
        <v>1.8816532748424637</v>
      </c>
      <c r="G36" s="13"/>
      <c r="I36" s="13"/>
      <c r="J36" s="13"/>
      <c r="K36" s="2" t="s">
        <v>24</v>
      </c>
      <c r="L36" s="2">
        <f>(D3-L31)*(D3-L32)^2</f>
        <v>-6497.4010000000007</v>
      </c>
      <c r="R36"/>
      <c r="S36" s="15"/>
      <c r="T36" s="15"/>
      <c r="U36"/>
    </row>
    <row r="37" spans="1:21">
      <c r="A37" s="2">
        <v>0.15</v>
      </c>
      <c r="B37" s="10">
        <f t="shared" si="0"/>
        <v>1.2</v>
      </c>
      <c r="C37" s="13">
        <f t="shared" si="2"/>
        <v>7.9459873147502913E-2</v>
      </c>
      <c r="D37" s="14">
        <f t="shared" si="1"/>
        <v>0.98802947314750289</v>
      </c>
      <c r="E37" s="13">
        <f t="shared" si="3"/>
        <v>1.8965990731475029</v>
      </c>
      <c r="G37" s="13"/>
      <c r="I37" s="13"/>
      <c r="J37" s="13"/>
      <c r="K37" s="2" t="s">
        <v>25</v>
      </c>
      <c r="L37" s="2">
        <f>(L33-L32)*((L33-L32)*(D3-L33)-(L33-L31)*(L33+L32-(2*D3)))</f>
        <v>-6501.1432000000013</v>
      </c>
      <c r="R37"/>
      <c r="S37" s="15"/>
      <c r="T37" s="15"/>
      <c r="U37"/>
    </row>
    <row r="38" spans="1:21">
      <c r="A38" s="2">
        <v>0.16</v>
      </c>
      <c r="B38" s="10">
        <f t="shared" si="0"/>
        <v>1.28</v>
      </c>
      <c r="C38" s="13">
        <f t="shared" si="2"/>
        <v>9.5532358403609297E-2</v>
      </c>
      <c r="D38" s="14">
        <f t="shared" si="1"/>
        <v>1.0041019584036093</v>
      </c>
      <c r="E38" s="13">
        <f t="shared" si="3"/>
        <v>1.9126715584036091</v>
      </c>
      <c r="G38" s="13"/>
      <c r="I38" s="13"/>
      <c r="J38" s="13"/>
      <c r="R38"/>
      <c r="S38" s="15"/>
      <c r="T38" s="15"/>
      <c r="U38"/>
    </row>
    <row r="39" spans="1:21">
      <c r="A39" s="2">
        <v>0.17</v>
      </c>
      <c r="B39" s="10">
        <f t="shared" si="0"/>
        <v>1.36</v>
      </c>
      <c r="C39" s="13">
        <f t="shared" si="2"/>
        <v>0.11279643920166815</v>
      </c>
      <c r="D39" s="14">
        <f t="shared" si="1"/>
        <v>1.0213660392016681</v>
      </c>
      <c r="E39" s="13">
        <f t="shared" si="3"/>
        <v>1.929935639201668</v>
      </c>
      <c r="G39" s="13"/>
      <c r="I39" s="13"/>
      <c r="J39" s="13"/>
      <c r="K39" s="16" t="s">
        <v>27</v>
      </c>
      <c r="L39"/>
      <c r="M39"/>
      <c r="R39"/>
      <c r="S39" s="15"/>
      <c r="T39" s="15"/>
      <c r="U39"/>
    </row>
    <row r="40" spans="1:21">
      <c r="A40" s="2">
        <v>0.18</v>
      </c>
      <c r="B40" s="10">
        <f t="shared" si="0"/>
        <v>1.44</v>
      </c>
      <c r="C40" s="13">
        <f t="shared" si="2"/>
        <v>0.13131776323516087</v>
      </c>
      <c r="D40" s="14">
        <f t="shared" si="1"/>
        <v>1.0398873632351608</v>
      </c>
      <c r="E40" s="13">
        <f t="shared" si="3"/>
        <v>1.9484569632351607</v>
      </c>
      <c r="G40" s="13"/>
      <c r="I40" s="13"/>
      <c r="J40" s="13"/>
      <c r="K40" s="16" t="s">
        <v>14</v>
      </c>
      <c r="L40"/>
      <c r="M40"/>
      <c r="R40"/>
      <c r="S40" s="15"/>
      <c r="T40" s="15"/>
      <c r="U40"/>
    </row>
    <row r="41" spans="1:21">
      <c r="A41" s="2">
        <v>0.19</v>
      </c>
      <c r="B41" s="10">
        <f t="shared" si="0"/>
        <v>1.52</v>
      </c>
      <c r="C41" s="13">
        <f t="shared" si="2"/>
        <v>0.15116226339285121</v>
      </c>
      <c r="D41" s="14">
        <f t="shared" si="1"/>
        <v>1.0597318633928512</v>
      </c>
      <c r="E41" s="13">
        <f t="shared" si="3"/>
        <v>1.9683014633928511</v>
      </c>
      <c r="G41" s="13"/>
      <c r="I41" s="13"/>
      <c r="J41" s="13"/>
      <c r="K41" s="16" t="s">
        <v>28</v>
      </c>
      <c r="L41">
        <v>13.59</v>
      </c>
      <c r="M41"/>
      <c r="R41"/>
      <c r="S41" s="15"/>
      <c r="T41" s="15"/>
      <c r="U41"/>
    </row>
    <row r="42" spans="1:21">
      <c r="A42" s="2">
        <v>0.2</v>
      </c>
      <c r="B42" s="10">
        <f t="shared" si="0"/>
        <v>1.6</v>
      </c>
      <c r="C42" s="13">
        <f t="shared" si="2"/>
        <v>0.17239565004827584</v>
      </c>
      <c r="D42" s="14">
        <f t="shared" si="1"/>
        <v>1.0809652500482758</v>
      </c>
      <c r="E42" s="13">
        <f t="shared" si="3"/>
        <v>1.9895348500482757</v>
      </c>
      <c r="I42" s="13"/>
      <c r="J42" s="13"/>
      <c r="K42" s="16" t="s">
        <v>29</v>
      </c>
      <c r="L42">
        <v>1.712E-2</v>
      </c>
      <c r="M42"/>
      <c r="P42" s="13"/>
    </row>
    <row r="43" spans="1:21">
      <c r="A43" s="2">
        <v>0.21</v>
      </c>
      <c r="B43" s="10">
        <f t="shared" si="0"/>
        <v>1.68</v>
      </c>
      <c r="C43" s="13">
        <f t="shared" si="2"/>
        <v>0.19508285340548193</v>
      </c>
      <c r="D43" s="14">
        <f t="shared" si="1"/>
        <v>1.1036524534054819</v>
      </c>
      <c r="E43" s="13">
        <f t="shared" si="3"/>
        <v>2.0122220534054818</v>
      </c>
      <c r="I43" s="13"/>
      <c r="K43" s="16" t="s">
        <v>30</v>
      </c>
      <c r="L43">
        <v>1.365</v>
      </c>
      <c r="M43"/>
    </row>
    <row r="44" spans="1:21">
      <c r="A44" s="2">
        <v>0.22</v>
      </c>
      <c r="B44" s="10">
        <f t="shared" si="0"/>
        <v>1.76</v>
      </c>
      <c r="C44" s="13">
        <f t="shared" si="2"/>
        <v>0.21928742183376515</v>
      </c>
      <c r="D44" s="14">
        <f t="shared" si="1"/>
        <v>1.1278570218337651</v>
      </c>
      <c r="E44" s="13">
        <f t="shared" si="3"/>
        <v>2.036426621833765</v>
      </c>
      <c r="K44"/>
      <c r="L44"/>
      <c r="M44"/>
    </row>
    <row r="45" spans="1:21">
      <c r="A45" s="2">
        <v>0.23</v>
      </c>
      <c r="B45" s="10">
        <f t="shared" si="0"/>
        <v>1.84</v>
      </c>
      <c r="C45" s="13">
        <f t="shared" si="2"/>
        <v>0.24507088429466284</v>
      </c>
      <c r="D45" s="14">
        <f t="shared" si="1"/>
        <v>1.1536404842946628</v>
      </c>
      <c r="E45" s="13">
        <f t="shared" si="3"/>
        <v>2.0622100842946627</v>
      </c>
    </row>
    <row r="46" spans="1:21">
      <c r="A46" s="2">
        <v>0.24</v>
      </c>
      <c r="B46" s="10">
        <f t="shared" si="0"/>
        <v>1.92</v>
      </c>
      <c r="C46" s="13">
        <f t="shared" si="2"/>
        <v>0.27249208713396988</v>
      </c>
      <c r="D46" s="14">
        <f t="shared" si="1"/>
        <v>1.1810616871339699</v>
      </c>
      <c r="E46" s="13">
        <f t="shared" si="3"/>
        <v>2.0896312871339697</v>
      </c>
    </row>
    <row r="47" spans="1:21">
      <c r="A47" s="2">
        <v>0.25</v>
      </c>
      <c r="B47" s="10">
        <f t="shared" si="0"/>
        <v>2</v>
      </c>
      <c r="C47" s="13">
        <f t="shared" si="2"/>
        <v>0.30160651756285384</v>
      </c>
      <c r="D47" s="14">
        <f t="shared" si="1"/>
        <v>1.2101761175628538</v>
      </c>
      <c r="E47" s="13">
        <f t="shared" si="3"/>
        <v>2.1187457175628537</v>
      </c>
    </row>
    <row r="48" spans="1:21">
      <c r="A48" s="2">
        <v>0.26</v>
      </c>
      <c r="B48" s="10">
        <f t="shared" si="0"/>
        <v>2.08</v>
      </c>
      <c r="C48" s="13">
        <f t="shared" si="2"/>
        <v>0.3324656279548156</v>
      </c>
      <c r="D48" s="14">
        <f t="shared" si="1"/>
        <v>1.2410352279548156</v>
      </c>
      <c r="E48" s="13">
        <f t="shared" si="3"/>
        <v>2.1496048279548154</v>
      </c>
    </row>
    <row r="49" spans="1:5">
      <c r="A49" s="2">
        <v>0.27</v>
      </c>
      <c r="B49" s="10">
        <f t="shared" si="0"/>
        <v>2.16</v>
      </c>
      <c r="C49" s="13">
        <f t="shared" si="2"/>
        <v>0.36511617650380079</v>
      </c>
      <c r="D49" s="14">
        <f t="shared" si="1"/>
        <v>1.2736857765038008</v>
      </c>
      <c r="E49" s="13">
        <f t="shared" si="3"/>
        <v>2.1822553765038006</v>
      </c>
    </row>
    <row r="50" spans="1:5">
      <c r="A50" s="2">
        <v>0.28000000000000003</v>
      </c>
      <c r="B50" s="10">
        <f t="shared" si="0"/>
        <v>2.2400000000000002</v>
      </c>
      <c r="C50" s="13">
        <f t="shared" si="2"/>
        <v>0.39959960069367184</v>
      </c>
      <c r="D50" s="14">
        <f t="shared" si="1"/>
        <v>1.3081692006936718</v>
      </c>
      <c r="E50" s="13">
        <f t="shared" si="3"/>
        <v>2.2167388006936717</v>
      </c>
    </row>
    <row r="51" spans="1:5">
      <c r="A51" s="2">
        <v>0.28999999999999998</v>
      </c>
      <c r="B51" s="10">
        <f t="shared" si="0"/>
        <v>2.3199999999999998</v>
      </c>
      <c r="C51" s="13">
        <f t="shared" si="2"/>
        <v>0.43595144030856969</v>
      </c>
      <c r="D51" s="14">
        <f t="shared" si="1"/>
        <v>1.3445210403085697</v>
      </c>
      <c r="E51" s="13">
        <f t="shared" si="3"/>
        <v>2.2530906403085695</v>
      </c>
    </row>
    <row r="52" spans="1:5">
      <c r="A52" s="2">
        <v>0.3</v>
      </c>
      <c r="B52" s="10">
        <f t="shared" si="0"/>
        <v>2.4</v>
      </c>
      <c r="C52" s="13">
        <f t="shared" si="2"/>
        <v>0.47420082628550941</v>
      </c>
      <c r="D52" s="14">
        <f t="shared" si="1"/>
        <v>1.3827704262855094</v>
      </c>
      <c r="E52" s="13">
        <f t="shared" si="3"/>
        <v>2.2913400262855093</v>
      </c>
    </row>
    <row r="53" spans="1:5">
      <c r="A53" s="2">
        <v>0.31</v>
      </c>
      <c r="B53" s="10">
        <f t="shared" si="0"/>
        <v>2.48</v>
      </c>
      <c r="C53" s="13">
        <f t="shared" si="2"/>
        <v>0.51437005053392804</v>
      </c>
      <c r="D53" s="14">
        <f t="shared" si="1"/>
        <v>1.422939650533928</v>
      </c>
      <c r="E53" s="13">
        <f t="shared" si="3"/>
        <v>2.3315092505339279</v>
      </c>
    </row>
    <row r="54" spans="1:5">
      <c r="A54" s="2">
        <v>0.32</v>
      </c>
      <c r="B54" s="10">
        <f t="shared" si="0"/>
        <v>2.56</v>
      </c>
      <c r="C54" s="13">
        <f t="shared" si="2"/>
        <v>0.5564742299298987</v>
      </c>
      <c r="D54" s="14">
        <f t="shared" si="1"/>
        <v>1.4650438299298987</v>
      </c>
      <c r="E54" s="13">
        <f t="shared" si="3"/>
        <v>2.3736134299298985</v>
      </c>
    </row>
    <row r="55" spans="1:5">
      <c r="A55" s="2">
        <v>0.33</v>
      </c>
      <c r="B55" s="10">
        <f t="shared" si="0"/>
        <v>2.64</v>
      </c>
      <c r="C55" s="13">
        <f t="shared" si="2"/>
        <v>0.60052107509651698</v>
      </c>
      <c r="D55" s="14">
        <f t="shared" si="1"/>
        <v>1.509090675096517</v>
      </c>
      <c r="E55" s="13">
        <f t="shared" si="3"/>
        <v>2.4176602750965168</v>
      </c>
    </row>
    <row r="56" spans="1:5">
      <c r="A56" s="2">
        <v>0.34</v>
      </c>
      <c r="B56" s="10">
        <f t="shared" si="0"/>
        <v>2.72</v>
      </c>
      <c r="C56" s="13">
        <f t="shared" si="2"/>
        <v>0.64651077141970725</v>
      </c>
      <c r="D56" s="14">
        <f t="shared" si="1"/>
        <v>1.5550803714197072</v>
      </c>
      <c r="E56" s="13">
        <f t="shared" si="3"/>
        <v>2.4636499714197071</v>
      </c>
    </row>
    <row r="57" spans="1:5">
      <c r="A57" s="2">
        <v>0.35</v>
      </c>
      <c r="B57" s="10">
        <f t="shared" si="0"/>
        <v>2.8</v>
      </c>
      <c r="C57" s="13">
        <f t="shared" si="2"/>
        <v>0.69443597617879227</v>
      </c>
      <c r="D57" s="14">
        <f t="shared" si="1"/>
        <v>1.6030055761787922</v>
      </c>
      <c r="E57" s="13">
        <f t="shared" si="3"/>
        <v>2.5115751761787921</v>
      </c>
    </row>
    <row r="58" spans="1:5">
      <c r="A58" s="2">
        <v>0.36</v>
      </c>
      <c r="B58" s="10">
        <f t="shared" si="0"/>
        <v>2.88</v>
      </c>
      <c r="C58" s="13">
        <f t="shared" si="2"/>
        <v>0.74428193188575953</v>
      </c>
      <c r="D58" s="14">
        <f t="shared" si="1"/>
        <v>1.6528515318857595</v>
      </c>
      <c r="E58" s="13">
        <f t="shared" si="3"/>
        <v>2.5614211318857594</v>
      </c>
    </row>
    <row r="59" spans="1:5">
      <c r="A59" s="2">
        <v>0.37</v>
      </c>
      <c r="B59" s="10">
        <f t="shared" si="0"/>
        <v>2.96</v>
      </c>
      <c r="C59" s="13">
        <f t="shared" si="2"/>
        <v>0.79602669213651545</v>
      </c>
      <c r="D59" s="14">
        <f t="shared" si="1"/>
        <v>1.7045962921365154</v>
      </c>
      <c r="E59" s="13">
        <f t="shared" si="3"/>
        <v>2.6131658921365153</v>
      </c>
    </row>
    <row r="60" spans="1:5">
      <c r="A60" s="2">
        <v>0.38</v>
      </c>
      <c r="B60" s="10">
        <f t="shared" si="0"/>
        <v>3.04</v>
      </c>
      <c r="C60" s="13">
        <f t="shared" si="2"/>
        <v>0.84964145269222147</v>
      </c>
      <c r="D60" s="14">
        <f t="shared" si="1"/>
        <v>1.7582110526922214</v>
      </c>
      <c r="E60" s="13">
        <f t="shared" si="3"/>
        <v>2.6667806526922213</v>
      </c>
    </row>
    <row r="61" spans="1:5">
      <c r="A61" s="2">
        <v>0.39</v>
      </c>
      <c r="B61" s="10">
        <f t="shared" si="0"/>
        <v>3.12</v>
      </c>
      <c r="C61" s="13">
        <f t="shared" si="2"/>
        <v>0.9050909773224779</v>
      </c>
      <c r="D61" s="14">
        <f t="shared" si="1"/>
        <v>1.8136605773224779</v>
      </c>
      <c r="E61" s="13">
        <f t="shared" si="3"/>
        <v>2.7222301773224777</v>
      </c>
    </row>
    <row r="62" spans="1:5">
      <c r="A62" s="2">
        <v>0.4</v>
      </c>
      <c r="B62" s="10">
        <f t="shared" si="0"/>
        <v>3.2</v>
      </c>
      <c r="C62" s="13">
        <f t="shared" si="2"/>
        <v>0.9623341053150648</v>
      </c>
      <c r="D62" s="14">
        <f t="shared" si="1"/>
        <v>1.8709037053150648</v>
      </c>
      <c r="E62" s="13">
        <f t="shared" si="3"/>
        <v>2.7794733053150646</v>
      </c>
    </row>
    <row r="63" spans="1:5">
      <c r="A63" s="2">
        <v>0.41</v>
      </c>
      <c r="B63" s="10">
        <f t="shared" si="0"/>
        <v>3.28</v>
      </c>
      <c r="C63" s="13">
        <f t="shared" si="2"/>
        <v>1.0213243256047058</v>
      </c>
      <c r="D63" s="14">
        <f t="shared" si="1"/>
        <v>1.9298939256047056</v>
      </c>
      <c r="E63" s="13">
        <f t="shared" si="3"/>
        <v>2.8384635256047055</v>
      </c>
    </row>
    <row r="64" spans="1:5">
      <c r="A64" s="2">
        <v>0.42</v>
      </c>
      <c r="B64" s="10">
        <f t="shared" si="0"/>
        <v>3.36</v>
      </c>
      <c r="C64" s="13">
        <f t="shared" si="2"/>
        <v>1.0820104012596898</v>
      </c>
      <c r="D64" s="14">
        <f t="shared" si="1"/>
        <v>1.9905800012596897</v>
      </c>
      <c r="E64" s="13">
        <f t="shared" si="3"/>
        <v>2.8991496012596896</v>
      </c>
    </row>
    <row r="65" spans="1:5">
      <c r="A65" s="2">
        <v>0.43</v>
      </c>
      <c r="B65" s="10">
        <f t="shared" si="0"/>
        <v>3.44</v>
      </c>
      <c r="C65" s="13">
        <f t="shared" si="2"/>
        <v>1.1443370276008249</v>
      </c>
      <c r="D65" s="14">
        <f t="shared" si="1"/>
        <v>2.0529066276008248</v>
      </c>
      <c r="E65" s="13">
        <f t="shared" si="3"/>
        <v>2.9614762276008246</v>
      </c>
    </row>
    <row r="66" spans="1:5">
      <c r="A66" s="2">
        <v>0.44</v>
      </c>
      <c r="B66" s="10">
        <f t="shared" si="0"/>
        <v>3.52</v>
      </c>
      <c r="C66" s="13">
        <f t="shared" si="2"/>
        <v>1.2082455074733724</v>
      </c>
      <c r="D66" s="14">
        <f t="shared" si="1"/>
        <v>2.1168151074733723</v>
      </c>
      <c r="E66" s="13">
        <f t="shared" si="3"/>
        <v>3.0253847074733722</v>
      </c>
    </row>
    <row r="67" spans="1:5">
      <c r="A67" s="2">
        <v>0.45</v>
      </c>
      <c r="B67" s="10">
        <f t="shared" si="0"/>
        <v>3.6</v>
      </c>
      <c r="C67" s="13">
        <f t="shared" si="2"/>
        <v>1.2736744280691781</v>
      </c>
      <c r="D67" s="14">
        <f t="shared" si="1"/>
        <v>2.1822440280691779</v>
      </c>
      <c r="E67" s="13">
        <f t="shared" si="3"/>
        <v>3.0908136280691778</v>
      </c>
    </row>
    <row r="68" spans="1:5">
      <c r="A68" s="2">
        <v>0.46</v>
      </c>
      <c r="B68" s="10">
        <f t="shared" si="0"/>
        <v>3.68</v>
      </c>
      <c r="C68" s="13">
        <f t="shared" si="2"/>
        <v>1.3405603250925009</v>
      </c>
      <c r="D68" s="14">
        <f t="shared" si="1"/>
        <v>2.2491299250925008</v>
      </c>
      <c r="E68" s="13">
        <f t="shared" si="3"/>
        <v>3.1576995250925006</v>
      </c>
    </row>
    <row r="69" spans="1:5">
      <c r="A69" s="2">
        <v>0.47</v>
      </c>
      <c r="B69" s="10">
        <f t="shared" si="0"/>
        <v>3.76</v>
      </c>
      <c r="C69" s="13">
        <f t="shared" si="2"/>
        <v>1.4088383218499594</v>
      </c>
      <c r="D69" s="14">
        <f t="shared" si="1"/>
        <v>2.3174079218499593</v>
      </c>
      <c r="E69" s="13">
        <f t="shared" si="3"/>
        <v>3.2259775218499591</v>
      </c>
    </row>
    <row r="70" spans="1:5">
      <c r="A70" s="2">
        <v>0.48</v>
      </c>
      <c r="B70" s="10">
        <f t="shared" si="0"/>
        <v>3.84</v>
      </c>
      <c r="C70" s="13">
        <f t="shared" si="2"/>
        <v>1.478442732887272</v>
      </c>
      <c r="D70" s="14">
        <f t="shared" si="1"/>
        <v>2.3870123328872719</v>
      </c>
      <c r="E70" s="13">
        <f t="shared" si="3"/>
        <v>3.2955819328872717</v>
      </c>
    </row>
    <row r="71" spans="1:5">
      <c r="A71" s="2">
        <v>0.49</v>
      </c>
      <c r="B71" s="10">
        <f t="shared" si="0"/>
        <v>3.92</v>
      </c>
      <c r="C71" s="13">
        <f t="shared" si="2"/>
        <v>1.549307623962016</v>
      </c>
      <c r="D71" s="14">
        <f t="shared" si="1"/>
        <v>2.4578772239620159</v>
      </c>
      <c r="E71" s="13">
        <f t="shared" si="3"/>
        <v>3.3664468239620158</v>
      </c>
    </row>
    <row r="72" spans="1:5">
      <c r="A72" s="2">
        <v>0.5</v>
      </c>
      <c r="B72" s="10">
        <f t="shared" si="0"/>
        <v>4</v>
      </c>
      <c r="C72" s="13">
        <f t="shared" si="2"/>
        <v>1.621367322314565</v>
      </c>
      <c r="D72" s="14">
        <f t="shared" si="1"/>
        <v>2.5299369223145649</v>
      </c>
      <c r="E72" s="13">
        <f t="shared" si="3"/>
        <v>3.4385065223145648</v>
      </c>
    </row>
    <row r="73" spans="1:5">
      <c r="A73" s="2">
        <v>0.51</v>
      </c>
      <c r="B73" s="10">
        <f t="shared" si="0"/>
        <v>4.08</v>
      </c>
      <c r="C73" s="13">
        <f t="shared" si="2"/>
        <v>1.6945568732794114</v>
      </c>
      <c r="D73" s="14">
        <f t="shared" si="1"/>
        <v>2.6031264732794113</v>
      </c>
      <c r="E73" s="13">
        <f t="shared" si="3"/>
        <v>3.5116960732794111</v>
      </c>
    </row>
    <row r="74" spans="1:5">
      <c r="A74" s="2">
        <v>0.52</v>
      </c>
      <c r="B74" s="10">
        <f t="shared" si="0"/>
        <v>4.16</v>
      </c>
      <c r="C74" s="13">
        <f t="shared" si="2"/>
        <v>1.7688124411892647</v>
      </c>
      <c r="D74" s="14">
        <f t="shared" si="1"/>
        <v>2.6773820411892646</v>
      </c>
      <c r="E74" s="13">
        <f t="shared" si="3"/>
        <v>3.5859516411892645</v>
      </c>
    </row>
    <row r="75" spans="1:5">
      <c r="A75" s="2">
        <v>0.53</v>
      </c>
      <c r="B75" s="10">
        <f t="shared" si="0"/>
        <v>4.24</v>
      </c>
      <c r="C75" s="13">
        <f t="shared" si="2"/>
        <v>1.8440716542105369</v>
      </c>
      <c r="D75" s="14">
        <f t="shared" si="1"/>
        <v>2.7526412542105367</v>
      </c>
      <c r="E75" s="13">
        <f t="shared" si="3"/>
        <v>3.6612108542105366</v>
      </c>
    </row>
    <row r="76" spans="1:5">
      <c r="A76" s="2">
        <v>0.54</v>
      </c>
      <c r="B76" s="10">
        <f t="shared" si="0"/>
        <v>4.32</v>
      </c>
      <c r="C76" s="13">
        <f t="shared" si="2"/>
        <v>1.9202738941789241</v>
      </c>
      <c r="D76" s="14">
        <f t="shared" si="1"/>
        <v>2.828843494178924</v>
      </c>
      <c r="E76" s="13">
        <f t="shared" si="3"/>
        <v>3.7374130941789239</v>
      </c>
    </row>
    <row r="77" spans="1:5">
      <c r="A77" s="2">
        <v>0.55000000000000004</v>
      </c>
      <c r="B77" s="10">
        <f t="shared" si="0"/>
        <v>4.4000000000000004</v>
      </c>
      <c r="C77" s="13">
        <f t="shared" si="2"/>
        <v>1.9973605336649198</v>
      </c>
      <c r="D77" s="14">
        <f t="shared" si="1"/>
        <v>2.9059301336649197</v>
      </c>
      <c r="E77" s="13">
        <f t="shared" si="3"/>
        <v>3.8144997336649196</v>
      </c>
    </row>
    <row r="78" spans="1:5">
      <c r="A78" s="2">
        <v>0.56000000000000005</v>
      </c>
      <c r="B78" s="10">
        <f t="shared" si="0"/>
        <v>4.4800000000000004</v>
      </c>
      <c r="C78" s="13">
        <f t="shared" si="2"/>
        <v>2.075275123394559</v>
      </c>
      <c r="D78" s="14">
        <f t="shared" si="1"/>
        <v>2.9838447233945589</v>
      </c>
      <c r="E78" s="13">
        <f t="shared" si="3"/>
        <v>3.8924143233945587</v>
      </c>
    </row>
    <row r="79" spans="1:5">
      <c r="A79" s="2">
        <v>0.56999999999999995</v>
      </c>
      <c r="B79" s="10">
        <f t="shared" si="0"/>
        <v>4.5599999999999996</v>
      </c>
      <c r="C79" s="13">
        <f t="shared" si="2"/>
        <v>2.153963533795892</v>
      </c>
      <c r="D79" s="14">
        <f t="shared" si="1"/>
        <v>3.0625331337958919</v>
      </c>
      <c r="E79" s="13">
        <f t="shared" si="3"/>
        <v>3.9711027337958917</v>
      </c>
    </row>
    <row r="80" spans="1:5">
      <c r="A80" s="2">
        <v>0.57999999999999996</v>
      </c>
      <c r="B80" s="10">
        <f t="shared" si="0"/>
        <v>4.6399999999999997</v>
      </c>
      <c r="C80" s="13">
        <f t="shared" si="2"/>
        <v>2.2333740548609353</v>
      </c>
      <c r="D80" s="14">
        <f t="shared" si="1"/>
        <v>3.1419436548609352</v>
      </c>
      <c r="E80" s="13">
        <f t="shared" si="3"/>
        <v>4.0505132548609355</v>
      </c>
    </row>
    <row r="81" spans="1:5">
      <c r="A81" s="2">
        <v>0.59</v>
      </c>
      <c r="B81" s="10">
        <f t="shared" si="0"/>
        <v>4.72</v>
      </c>
      <c r="C81" s="13">
        <f t="shared" si="2"/>
        <v>2.3134574587353351</v>
      </c>
      <c r="D81" s="14">
        <f t="shared" si="1"/>
        <v>3.222027058735335</v>
      </c>
      <c r="E81" s="13">
        <f t="shared" si="3"/>
        <v>4.1305966587353353</v>
      </c>
    </row>
    <row r="82" spans="1:5">
      <c r="A82" s="2">
        <v>0.6</v>
      </c>
      <c r="B82" s="10">
        <f t="shared" si="0"/>
        <v>4.8</v>
      </c>
      <c r="C82" s="13">
        <f t="shared" si="2"/>
        <v>2.3941670295057613</v>
      </c>
      <c r="D82" s="14">
        <f t="shared" si="1"/>
        <v>3.3027366295057612</v>
      </c>
      <c r="E82" s="13">
        <f t="shared" si="3"/>
        <v>4.2113062295057615</v>
      </c>
    </row>
    <row r="83" spans="1:5">
      <c r="A83" s="2">
        <v>0.61</v>
      </c>
      <c r="B83" s="10">
        <f t="shared" si="0"/>
        <v>4.88</v>
      </c>
      <c r="C83" s="13">
        <f t="shared" si="2"/>
        <v>2.4754585645797369</v>
      </c>
      <c r="D83" s="14">
        <f t="shared" si="1"/>
        <v>3.3840281645797368</v>
      </c>
      <c r="E83" s="13">
        <f t="shared" si="3"/>
        <v>4.2925977645797371</v>
      </c>
    </row>
    <row r="84" spans="1:5">
      <c r="A84" s="2">
        <v>0.62</v>
      </c>
      <c r="B84" s="10">
        <f t="shared" si="0"/>
        <v>4.96</v>
      </c>
      <c r="C84" s="13">
        <f t="shared" si="2"/>
        <v>2.557290351874864</v>
      </c>
      <c r="D84" s="14">
        <f t="shared" si="1"/>
        <v>3.4658599518748638</v>
      </c>
      <c r="E84" s="13">
        <f t="shared" si="3"/>
        <v>4.3744295518748642</v>
      </c>
    </row>
    <row r="85" spans="1:5">
      <c r="A85" s="2">
        <v>0.63</v>
      </c>
      <c r="B85" s="10">
        <f t="shared" si="0"/>
        <v>5.04</v>
      </c>
      <c r="C85" s="13">
        <f t="shared" si="2"/>
        <v>2.6396231267815056</v>
      </c>
      <c r="D85" s="14">
        <f t="shared" si="1"/>
        <v>3.5481927267815054</v>
      </c>
      <c r="E85" s="13">
        <f t="shared" si="3"/>
        <v>4.4567623267815053</v>
      </c>
    </row>
    <row r="86" spans="1:5">
      <c r="A86" s="2">
        <v>0.64</v>
      </c>
      <c r="B86" s="10">
        <f t="shared" ref="B86:B118" si="4">8*A86</f>
        <v>5.12</v>
      </c>
      <c r="C86" s="13">
        <f t="shared" si="2"/>
        <v>2.7224200125594407</v>
      </c>
      <c r="D86" s="14">
        <f t="shared" ref="D86:D123" si="5">$D$2+((($C$7*B86)+LN(EXP(-$C$7*B86)-EXP(-$C$7*(B86+$C$6))+EXP(-$C$7*$C$6))))</f>
        <v>3.6309896125594405</v>
      </c>
      <c r="E86" s="13">
        <f t="shared" si="3"/>
        <v>4.5395592125594408</v>
      </c>
    </row>
    <row r="87" spans="1:5">
      <c r="A87" s="2">
        <v>0.65</v>
      </c>
      <c r="B87" s="10">
        <f t="shared" si="4"/>
        <v>5.2</v>
      </c>
      <c r="C87" s="13">
        <f t="shared" si="2"/>
        <v>2.805646447495056</v>
      </c>
      <c r="D87" s="14">
        <f t="shared" si="5"/>
        <v>3.7142160474950559</v>
      </c>
      <c r="E87" s="13">
        <f t="shared" si="3"/>
        <v>4.6227856474950562</v>
      </c>
    </row>
    <row r="88" spans="1:5">
      <c r="A88" s="2">
        <v>0.66</v>
      </c>
      <c r="B88" s="10">
        <f t="shared" si="4"/>
        <v>5.28</v>
      </c>
      <c r="C88" s="13">
        <f t="shared" si="2"/>
        <v>2.8892701017983167</v>
      </c>
      <c r="D88" s="14">
        <f t="shared" si="5"/>
        <v>3.7978397017983165</v>
      </c>
      <c r="E88" s="13">
        <f t="shared" si="3"/>
        <v>4.7064093017983168</v>
      </c>
    </row>
    <row r="89" spans="1:5">
      <c r="A89" s="2">
        <v>0.67</v>
      </c>
      <c r="B89" s="10">
        <f t="shared" si="4"/>
        <v>5.36</v>
      </c>
      <c r="C89" s="13">
        <f t="shared" si="2"/>
        <v>2.9732607868710987</v>
      </c>
      <c r="D89" s="14">
        <f t="shared" si="5"/>
        <v>3.8818303868710986</v>
      </c>
      <c r="E89" s="13">
        <f t="shared" si="3"/>
        <v>4.7903999868710985</v>
      </c>
    </row>
    <row r="90" spans="1:5">
      <c r="A90" s="2">
        <v>0.68</v>
      </c>
      <c r="B90" s="10">
        <f t="shared" si="4"/>
        <v>5.44</v>
      </c>
      <c r="C90" s="13">
        <f t="shared" si="2"/>
        <v>3.0575903592408373</v>
      </c>
      <c r="D90" s="14">
        <f t="shared" si="5"/>
        <v>3.9661599592408372</v>
      </c>
      <c r="E90" s="13">
        <f t="shared" si="3"/>
        <v>4.8747295592408371</v>
      </c>
    </row>
    <row r="91" spans="1:5">
      <c r="A91" s="2">
        <v>0.69</v>
      </c>
      <c r="B91" s="10">
        <f t="shared" si="4"/>
        <v>5.52</v>
      </c>
      <c r="C91" s="13">
        <f t="shared" ref="C91:C123" si="6">IF(D91-($C$8/2)&lt;=0,0,D91-$C$8/2)</f>
        <v>3.1422326211328828</v>
      </c>
      <c r="D91" s="14">
        <f t="shared" si="5"/>
        <v>4.0508022211328827</v>
      </c>
      <c r="E91" s="13">
        <f t="shared" ref="E91:E123" si="7">D91+($C$8/2)</f>
        <v>4.9593718211328826</v>
      </c>
    </row>
    <row r="92" spans="1:5">
      <c r="A92" s="2">
        <v>0.7</v>
      </c>
      <c r="B92" s="10">
        <f t="shared" si="4"/>
        <v>5.6</v>
      </c>
      <c r="C92" s="13">
        <f t="shared" si="6"/>
        <v>3.2271632193566635</v>
      </c>
      <c r="D92" s="14">
        <f t="shared" si="5"/>
        <v>4.1357328193566634</v>
      </c>
      <c r="E92" s="13">
        <f t="shared" si="7"/>
        <v>5.0443024193566632</v>
      </c>
    </row>
    <row r="93" spans="1:5">
      <c r="A93" s="2">
        <v>0.71</v>
      </c>
      <c r="B93" s="10">
        <f t="shared" si="4"/>
        <v>5.68</v>
      </c>
      <c r="C93" s="13">
        <f t="shared" si="6"/>
        <v>3.3123595439074958</v>
      </c>
      <c r="D93" s="14">
        <f t="shared" si="5"/>
        <v>4.2209291439074956</v>
      </c>
      <c r="E93" s="13">
        <f t="shared" si="7"/>
        <v>5.1294987439074955</v>
      </c>
    </row>
    <row r="94" spans="1:5">
      <c r="A94" s="2">
        <v>0.72</v>
      </c>
      <c r="B94" s="10">
        <f t="shared" si="4"/>
        <v>5.76</v>
      </c>
      <c r="C94" s="13">
        <f t="shared" si="6"/>
        <v>3.3978006274394064</v>
      </c>
      <c r="D94" s="14">
        <f t="shared" si="5"/>
        <v>4.3063702274394062</v>
      </c>
      <c r="E94" s="13">
        <f t="shared" si="7"/>
        <v>5.2149398274394061</v>
      </c>
    </row>
    <row r="95" spans="1:5">
      <c r="A95" s="2">
        <v>0.73</v>
      </c>
      <c r="B95" s="10">
        <f t="shared" si="4"/>
        <v>5.84</v>
      </c>
      <c r="C95" s="13">
        <f t="shared" si="6"/>
        <v>3.4834670465445665</v>
      </c>
      <c r="D95" s="14">
        <f t="shared" si="5"/>
        <v>4.3920366465445664</v>
      </c>
      <c r="E95" s="13">
        <f t="shared" si="7"/>
        <v>5.3006062465445662</v>
      </c>
    </row>
    <row r="96" spans="1:5">
      <c r="A96" s="2">
        <v>0.74</v>
      </c>
      <c r="B96" s="10">
        <f t="shared" si="4"/>
        <v>5.92</v>
      </c>
      <c r="C96" s="13">
        <f t="shared" si="6"/>
        <v>3.5693408255816488</v>
      </c>
      <c r="D96" s="14">
        <f t="shared" si="5"/>
        <v>4.4779104255816486</v>
      </c>
      <c r="E96" s="13">
        <f t="shared" si="7"/>
        <v>5.3864800255816485</v>
      </c>
    </row>
    <row r="97" spans="1:5">
      <c r="A97" s="2">
        <v>0.75</v>
      </c>
      <c r="B97" s="10">
        <f t="shared" si="4"/>
        <v>6</v>
      </c>
      <c r="C97" s="13">
        <f t="shared" si="6"/>
        <v>3.6554053436269776</v>
      </c>
      <c r="D97" s="14">
        <f t="shared" si="5"/>
        <v>4.5639749436269774</v>
      </c>
      <c r="E97" s="13">
        <f t="shared" si="7"/>
        <v>5.4725445436269773</v>
      </c>
    </row>
    <row r="98" spans="1:5">
      <c r="A98" s="2">
        <v>0.76</v>
      </c>
      <c r="B98" s="10">
        <f t="shared" si="4"/>
        <v>6.08</v>
      </c>
      <c r="C98" s="13">
        <f t="shared" si="6"/>
        <v>3.7416452449774473</v>
      </c>
      <c r="D98" s="14">
        <f t="shared" si="5"/>
        <v>4.6502148449774472</v>
      </c>
      <c r="E98" s="13">
        <f t="shared" si="7"/>
        <v>5.5587844449774471</v>
      </c>
    </row>
    <row r="99" spans="1:5">
      <c r="A99" s="2">
        <v>0.77</v>
      </c>
      <c r="B99" s="10">
        <f t="shared" si="4"/>
        <v>6.16</v>
      </c>
      <c r="C99" s="13">
        <f t="shared" si="6"/>
        <v>3.8280463535105662</v>
      </c>
      <c r="D99" s="14">
        <f t="shared" si="5"/>
        <v>4.7366159535105661</v>
      </c>
      <c r="E99" s="13">
        <f t="shared" si="7"/>
        <v>5.6451855535105659</v>
      </c>
    </row>
    <row r="100" spans="1:5">
      <c r="A100" s="2">
        <v>0.78</v>
      </c>
      <c r="B100" s="10">
        <f t="shared" si="4"/>
        <v>6.24</v>
      </c>
      <c r="C100" s="13">
        <f t="shared" si="6"/>
        <v>3.9145955911029358</v>
      </c>
      <c r="D100" s="14">
        <f t="shared" si="5"/>
        <v>4.8231651911029356</v>
      </c>
      <c r="E100" s="13">
        <f t="shared" si="7"/>
        <v>5.7317347911029355</v>
      </c>
    </row>
    <row r="101" spans="1:5">
      <c r="A101" s="2">
        <v>0.79</v>
      </c>
      <c r="B101" s="10">
        <f t="shared" si="4"/>
        <v>6.32</v>
      </c>
      <c r="C101" s="13">
        <f t="shared" si="6"/>
        <v>4.0012809002216674</v>
      </c>
      <c r="D101" s="14">
        <f t="shared" si="5"/>
        <v>4.9098505002216672</v>
      </c>
      <c r="E101" s="13">
        <f t="shared" si="7"/>
        <v>5.8184201002216671</v>
      </c>
    </row>
    <row r="102" spans="1:5">
      <c r="A102" s="2">
        <v>0.8</v>
      </c>
      <c r="B102" s="10">
        <f t="shared" si="4"/>
        <v>6.4</v>
      </c>
      <c r="C102" s="13">
        <f t="shared" si="6"/>
        <v>4.0880911707317829</v>
      </c>
      <c r="D102" s="14">
        <f t="shared" si="5"/>
        <v>4.9966607707317827</v>
      </c>
      <c r="E102" s="13">
        <f t="shared" si="7"/>
        <v>5.9052303707317826</v>
      </c>
    </row>
    <row r="103" spans="1:5">
      <c r="A103" s="2">
        <v>0.81</v>
      </c>
      <c r="B103" s="10">
        <f t="shared" si="4"/>
        <v>6.48</v>
      </c>
      <c r="C103" s="13">
        <f t="shared" si="6"/>
        <v>4.1750161709047031</v>
      </c>
      <c r="D103" s="14">
        <f t="shared" si="5"/>
        <v>5.083585770904703</v>
      </c>
      <c r="E103" s="13">
        <f t="shared" si="7"/>
        <v>5.9921553709047028</v>
      </c>
    </row>
    <row r="104" spans="1:5">
      <c r="A104" s="2">
        <v>0.82</v>
      </c>
      <c r="B104" s="10">
        <f t="shared" si="4"/>
        <v>6.56</v>
      </c>
      <c r="C104" s="13">
        <f t="shared" si="6"/>
        <v>4.2620464825664328</v>
      </c>
      <c r="D104" s="14">
        <f t="shared" si="5"/>
        <v>5.1706160825664327</v>
      </c>
      <c r="E104" s="13">
        <f t="shared" si="7"/>
        <v>6.0791856825664325</v>
      </c>
    </row>
    <row r="105" spans="1:5">
      <c r="A105" s="2">
        <v>0.83</v>
      </c>
      <c r="B105" s="10">
        <f t="shared" si="4"/>
        <v>6.64</v>
      </c>
      <c r="C105" s="13">
        <f t="shared" si="6"/>
        <v>4.3491734402877906</v>
      </c>
      <c r="D105" s="14">
        <f t="shared" si="5"/>
        <v>5.2577430402877905</v>
      </c>
      <c r="E105" s="13">
        <f t="shared" si="7"/>
        <v>6.1663126402877904</v>
      </c>
    </row>
    <row r="106" spans="1:5">
      <c r="A106" s="2">
        <v>0.84</v>
      </c>
      <c r="B106" s="10">
        <f t="shared" si="4"/>
        <v>6.72</v>
      </c>
      <c r="C106" s="13">
        <f t="shared" si="6"/>
        <v>4.4363890744910242</v>
      </c>
      <c r="D106" s="14">
        <f t="shared" si="5"/>
        <v>5.344958674491024</v>
      </c>
      <c r="E106" s="13">
        <f t="shared" si="7"/>
        <v>6.2535282744910239</v>
      </c>
    </row>
    <row r="107" spans="1:5">
      <c r="A107" s="2">
        <v>0.85</v>
      </c>
      <c r="B107" s="10">
        <f t="shared" si="4"/>
        <v>6.8</v>
      </c>
      <c r="C107" s="13">
        <f t="shared" si="6"/>
        <v>4.5236860583265877</v>
      </c>
      <c r="D107" s="14">
        <f t="shared" si="5"/>
        <v>5.4322556583265875</v>
      </c>
      <c r="E107" s="13">
        <f t="shared" si="7"/>
        <v>6.3408252583265874</v>
      </c>
    </row>
    <row r="108" spans="1:5">
      <c r="A108" s="2">
        <v>0.86</v>
      </c>
      <c r="B108" s="10">
        <f t="shared" si="4"/>
        <v>6.88</v>
      </c>
      <c r="C108" s="13">
        <f t="shared" si="6"/>
        <v>4.611057658159087</v>
      </c>
      <c r="D108" s="14">
        <f t="shared" si="5"/>
        <v>5.5196272581590868</v>
      </c>
      <c r="E108" s="13">
        <f t="shared" si="7"/>
        <v>6.4281968581590867</v>
      </c>
    </row>
    <row r="109" spans="1:5">
      <c r="A109" s="2">
        <v>0.87</v>
      </c>
      <c r="B109" s="10">
        <f t="shared" si="4"/>
        <v>6.96</v>
      </c>
      <c r="C109" s="13">
        <f t="shared" si="6"/>
        <v>4.6984976874917859</v>
      </c>
      <c r="D109" s="14">
        <f t="shared" si="5"/>
        <v>5.6070672874917857</v>
      </c>
      <c r="E109" s="13">
        <f t="shared" si="7"/>
        <v>6.5156368874917856</v>
      </c>
    </row>
    <row r="110" spans="1:5">
      <c r="A110" s="2">
        <v>0.88</v>
      </c>
      <c r="B110" s="10">
        <f t="shared" si="4"/>
        <v>7.04</v>
      </c>
      <c r="C110" s="13">
        <f t="shared" si="6"/>
        <v>4.7860004641534406</v>
      </c>
      <c r="D110" s="14">
        <f t="shared" si="5"/>
        <v>5.6945700641534405</v>
      </c>
      <c r="E110" s="13">
        <f t="shared" si="7"/>
        <v>6.6031396641534403</v>
      </c>
    </row>
    <row r="111" spans="1:5">
      <c r="A111" s="2">
        <v>0.89</v>
      </c>
      <c r="B111" s="10">
        <f t="shared" si="4"/>
        <v>7.12</v>
      </c>
      <c r="C111" s="13">
        <f t="shared" si="6"/>
        <v>4.8735607705690089</v>
      </c>
      <c r="D111" s="14">
        <f t="shared" si="5"/>
        <v>5.7821303705690088</v>
      </c>
      <c r="E111" s="13">
        <f t="shared" si="7"/>
        <v>6.6906999705690087</v>
      </c>
    </row>
    <row r="112" spans="1:5">
      <c r="A112" s="2">
        <v>0.9</v>
      </c>
      <c r="B112" s="10">
        <f t="shared" si="4"/>
        <v>7.2</v>
      </c>
      <c r="C112" s="13">
        <f t="shared" si="6"/>
        <v>4.9611738169361406</v>
      </c>
      <c r="D112" s="14">
        <f t="shared" si="5"/>
        <v>5.8697434169361404</v>
      </c>
      <c r="E112" s="13">
        <f t="shared" si="7"/>
        <v>6.7783130169361403</v>
      </c>
    </row>
    <row r="113" spans="1:5">
      <c r="A113" s="2">
        <v>0.91</v>
      </c>
      <c r="B113" s="10">
        <f t="shared" si="4"/>
        <v>7.28</v>
      </c>
      <c r="C113" s="13">
        <f t="shared" si="6"/>
        <v>5.0488352071319387</v>
      </c>
      <c r="D113" s="14">
        <f t="shared" si="5"/>
        <v>5.9574048071319385</v>
      </c>
      <c r="E113" s="13">
        <f t="shared" si="7"/>
        <v>6.8659744071319384</v>
      </c>
    </row>
    <row r="114" spans="1:5">
      <c r="A114" s="2">
        <v>0.92</v>
      </c>
      <c r="B114" s="10">
        <f t="shared" si="4"/>
        <v>7.36</v>
      </c>
      <c r="C114" s="13">
        <f t="shared" si="6"/>
        <v>5.1365409071785706</v>
      </c>
      <c r="D114" s="14">
        <f t="shared" si="5"/>
        <v>6.0451105071785705</v>
      </c>
      <c r="E114" s="13">
        <f t="shared" si="7"/>
        <v>6.9536801071785703</v>
      </c>
    </row>
    <row r="115" spans="1:5">
      <c r="A115" s="2">
        <v>0.93</v>
      </c>
      <c r="B115" s="10">
        <f t="shared" si="4"/>
        <v>7.44</v>
      </c>
      <c r="C115" s="13">
        <f t="shared" si="6"/>
        <v>5.2242872161017235</v>
      </c>
      <c r="D115" s="14">
        <f t="shared" si="5"/>
        <v>6.1328568161017234</v>
      </c>
      <c r="E115" s="13">
        <f t="shared" si="7"/>
        <v>7.0414264161017233</v>
      </c>
    </row>
    <row r="116" spans="1:5">
      <c r="A116" s="2">
        <v>0.94</v>
      </c>
      <c r="B116" s="10">
        <f t="shared" si="4"/>
        <v>7.52</v>
      </c>
      <c r="C116" s="13">
        <f t="shared" si="6"/>
        <v>5.3120707390222144</v>
      </c>
      <c r="D116" s="14">
        <f t="shared" si="5"/>
        <v>6.2206403390222142</v>
      </c>
      <c r="E116" s="13">
        <f t="shared" si="7"/>
        <v>7.1292099390222141</v>
      </c>
    </row>
    <row r="117" spans="1:5">
      <c r="A117" s="2">
        <v>0.95</v>
      </c>
      <c r="B117" s="10">
        <f t="shared" si="4"/>
        <v>7.6</v>
      </c>
      <c r="C117" s="13">
        <f t="shared" si="6"/>
        <v>5.3998883623279292</v>
      </c>
      <c r="D117" s="14">
        <f t="shared" si="5"/>
        <v>6.3084579623279291</v>
      </c>
      <c r="E117" s="13">
        <f t="shared" si="7"/>
        <v>7.217027562327929</v>
      </c>
    </row>
    <row r="118" spans="1:5">
      <c r="A118" s="2">
        <v>0.96</v>
      </c>
      <c r="B118" s="10">
        <f t="shared" si="4"/>
        <v>7.68</v>
      </c>
      <c r="C118" s="13">
        <f t="shared" si="6"/>
        <v>5.4877372307806791</v>
      </c>
      <c r="D118" s="14">
        <f t="shared" si="5"/>
        <v>6.396306830780679</v>
      </c>
      <c r="E118" s="13">
        <f t="shared" si="7"/>
        <v>7.3048764307806788</v>
      </c>
    </row>
    <row r="119" spans="1:5">
      <c r="A119" s="2">
        <v>0.97</v>
      </c>
      <c r="B119" s="10">
        <f>8*A119</f>
        <v>7.76</v>
      </c>
      <c r="C119" s="13">
        <f t="shared" si="6"/>
        <v>5.5756147264200795</v>
      </c>
      <c r="D119" s="14">
        <f t="shared" si="5"/>
        <v>6.4841843264200794</v>
      </c>
      <c r="E119" s="13">
        <f t="shared" si="7"/>
        <v>7.3927539264200792</v>
      </c>
    </row>
    <row r="120" spans="1:5">
      <c r="A120" s="2">
        <v>0.98</v>
      </c>
      <c r="B120" s="10">
        <f>8*A120</f>
        <v>7.84</v>
      </c>
      <c r="C120" s="13">
        <f t="shared" si="6"/>
        <v>5.6635184491342265</v>
      </c>
      <c r="D120" s="14">
        <f t="shared" si="5"/>
        <v>6.5720880491342264</v>
      </c>
      <c r="E120" s="13">
        <f t="shared" si="7"/>
        <v>7.4806576491342263</v>
      </c>
    </row>
    <row r="121" spans="1:5">
      <c r="A121" s="2">
        <v>0.99</v>
      </c>
      <c r="B121" s="10">
        <f>8*A121</f>
        <v>7.92</v>
      </c>
      <c r="C121" s="13">
        <f t="shared" si="6"/>
        <v>5.7514461987745644</v>
      </c>
      <c r="D121" s="14">
        <f t="shared" si="5"/>
        <v>6.6600157987745643</v>
      </c>
      <c r="E121" s="13">
        <f t="shared" si="7"/>
        <v>7.5685853987745642</v>
      </c>
    </row>
    <row r="122" spans="1:5">
      <c r="A122" s="2">
        <v>0.999</v>
      </c>
      <c r="B122" s="10">
        <f>8*A122</f>
        <v>7.992</v>
      </c>
      <c r="C122" s="13">
        <f t="shared" si="6"/>
        <v>5.8306000461746788</v>
      </c>
      <c r="D122" s="14">
        <f t="shared" si="5"/>
        <v>6.7391696461746786</v>
      </c>
      <c r="E122" s="13">
        <f t="shared" si="7"/>
        <v>7.6477392461746785</v>
      </c>
    </row>
    <row r="123" spans="1:5">
      <c r="A123" s="2">
        <v>1</v>
      </c>
      <c r="B123" s="10">
        <f>8*A123</f>
        <v>8</v>
      </c>
      <c r="C123" s="13">
        <f t="shared" si="6"/>
        <v>5.8393959586998632</v>
      </c>
      <c r="D123" s="14">
        <f t="shared" si="5"/>
        <v>6.747965558699863</v>
      </c>
      <c r="E123" s="13">
        <f t="shared" si="7"/>
        <v>7.6565351586998629</v>
      </c>
    </row>
  </sheetData>
  <mergeCells count="1">
    <mergeCell ref="F20:G20"/>
  </mergeCells>
  <phoneticPr fontId="7" type="noConversion"/>
  <printOptions horizontalCentered="1" verticalCentered="1" headings="1"/>
  <pageMargins left="0.75" right="0.75" top="1" bottom="1" header="0.5" footer="0.5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M38</vt:lpstr>
      <vt:lpstr>'M38'!Print_Area</vt:lpstr>
    </vt:vector>
  </TitlesOfParts>
  <Company>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toscar</dc:creator>
  <cp:lastModifiedBy>toscar</cp:lastModifiedBy>
  <cp:lastPrinted>2008-07-18T20:29:07Z</cp:lastPrinted>
  <dcterms:created xsi:type="dcterms:W3CDTF">2008-03-19T19:02:31Z</dcterms:created>
  <dcterms:modified xsi:type="dcterms:W3CDTF">2013-11-12T20:03:44Z</dcterms:modified>
</cp:coreProperties>
</file>