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5" windowWidth="15195" windowHeight="8445"/>
  </bookViews>
  <sheets>
    <sheet name="M36" sheetId="5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4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25725"/>
</workbook>
</file>

<file path=xl/calcChain.xml><?xml version="1.0" encoding="utf-8"?>
<calcChain xmlns="http://schemas.openxmlformats.org/spreadsheetml/2006/main">
  <c r="C10" i="5"/>
  <c r="C11" s="1"/>
  <c r="C9"/>
  <c r="C8"/>
  <c r="C7"/>
  <c r="C6"/>
  <c r="D69"/>
  <c r="E69"/>
  <c r="B70"/>
  <c r="B80"/>
  <c r="D80" s="1"/>
  <c r="B81"/>
  <c r="B82"/>
  <c r="D82" s="1"/>
  <c r="B83"/>
  <c r="B84"/>
  <c r="D84" s="1"/>
  <c r="B85"/>
  <c r="B86"/>
  <c r="D86" s="1"/>
  <c r="B87"/>
  <c r="B88"/>
  <c r="D88" s="1"/>
  <c r="B89"/>
  <c r="B90"/>
  <c r="D90" s="1"/>
  <c r="B91"/>
  <c r="B92"/>
  <c r="D92" s="1"/>
  <c r="B93"/>
  <c r="B94"/>
  <c r="D94" s="1"/>
  <c r="B95"/>
  <c r="B96"/>
  <c r="D96" s="1"/>
  <c r="B97"/>
  <c r="D97" s="1"/>
  <c r="C97" s="1"/>
  <c r="B98"/>
  <c r="D98" s="1"/>
  <c r="B99"/>
  <c r="B100"/>
  <c r="D100" s="1"/>
  <c r="B101"/>
  <c r="D101" s="1"/>
  <c r="C101" s="1"/>
  <c r="B102"/>
  <c r="D102" s="1"/>
  <c r="B103"/>
  <c r="B104"/>
  <c r="D104" s="1"/>
  <c r="B105"/>
  <c r="D105" s="1"/>
  <c r="C105" s="1"/>
  <c r="B106"/>
  <c r="D106" s="1"/>
  <c r="B107"/>
  <c r="B108"/>
  <c r="D108" s="1"/>
  <c r="B109"/>
  <c r="D109" s="1"/>
  <c r="C109" s="1"/>
  <c r="B110"/>
  <c r="D110" s="1"/>
  <c r="B111"/>
  <c r="B112"/>
  <c r="D112" s="1"/>
  <c r="C112" s="1"/>
  <c r="B113"/>
  <c r="D113" s="1"/>
  <c r="C113" s="1"/>
  <c r="B114"/>
  <c r="D114" s="1"/>
  <c r="B115"/>
  <c r="B116"/>
  <c r="D116" s="1"/>
  <c r="C116" s="1"/>
  <c r="B117"/>
  <c r="D117" s="1"/>
  <c r="C117" s="1"/>
  <c r="B118"/>
  <c r="D118" s="1"/>
  <c r="B119"/>
  <c r="B120"/>
  <c r="D120" s="1"/>
  <c r="C120" s="1"/>
  <c r="B121"/>
  <c r="D121" s="1"/>
  <c r="C121" s="1"/>
  <c r="B122"/>
  <c r="D122" s="1"/>
  <c r="B123"/>
  <c r="B124"/>
  <c r="D124" s="1"/>
  <c r="C124" s="1"/>
  <c r="B125"/>
  <c r="D125" s="1"/>
  <c r="C125" s="1"/>
  <c r="B126"/>
  <c r="D126" s="1"/>
  <c r="B127"/>
  <c r="B128"/>
  <c r="D128" s="1"/>
  <c r="C128" s="1"/>
  <c r="B129"/>
  <c r="D129" s="1"/>
  <c r="C129" s="1"/>
  <c r="B130"/>
  <c r="D130" s="1"/>
  <c r="B131"/>
  <c r="B132"/>
  <c r="D132" s="1"/>
  <c r="B133"/>
  <c r="D133" s="1"/>
  <c r="C133" s="1"/>
  <c r="B134"/>
  <c r="D134" s="1"/>
  <c r="B135"/>
  <c r="B136"/>
  <c r="D136" s="1"/>
  <c r="C136" s="1"/>
  <c r="B137"/>
  <c r="D137" s="1"/>
  <c r="C137" s="1"/>
  <c r="B138"/>
  <c r="D138" s="1"/>
  <c r="B139"/>
  <c r="B140"/>
  <c r="D140" s="1"/>
  <c r="B141"/>
  <c r="D141" s="1"/>
  <c r="C141" s="1"/>
  <c r="B142"/>
  <c r="D142" s="1"/>
  <c r="B143"/>
  <c r="B144"/>
  <c r="D144" s="1"/>
  <c r="C144" s="1"/>
  <c r="B145"/>
  <c r="D145" s="1"/>
  <c r="C145" s="1"/>
  <c r="B146"/>
  <c r="D146" s="1"/>
  <c r="E146" s="1"/>
  <c r="B147"/>
  <c r="B148"/>
  <c r="D148" s="1"/>
  <c r="C148" s="1"/>
  <c r="B149"/>
  <c r="D149" s="1"/>
  <c r="C149" s="1"/>
  <c r="B150"/>
  <c r="D150" s="1"/>
  <c r="B151"/>
  <c r="B152"/>
  <c r="D152" s="1"/>
  <c r="B153"/>
  <c r="B154"/>
  <c r="D154" s="1"/>
  <c r="B155"/>
  <c r="B156"/>
  <c r="D156" s="1"/>
  <c r="B157"/>
  <c r="B158"/>
  <c r="D158" s="1"/>
  <c r="C158" s="1"/>
  <c r="B159"/>
  <c r="B160"/>
  <c r="D160" s="1"/>
  <c r="B161"/>
  <c r="B162"/>
  <c r="D162" s="1"/>
  <c r="B163"/>
  <c r="B164"/>
  <c r="D164" s="1"/>
  <c r="B165"/>
  <c r="B166"/>
  <c r="D166" s="1"/>
  <c r="C166" s="1"/>
  <c r="B167"/>
  <c r="B168"/>
  <c r="D168" s="1"/>
  <c r="C168" s="1"/>
  <c r="B169"/>
  <c r="B170"/>
  <c r="D170" s="1"/>
  <c r="C170" s="1"/>
  <c r="B71"/>
  <c r="B72"/>
  <c r="D72" s="1"/>
  <c r="B73"/>
  <c r="B74"/>
  <c r="D74" s="1"/>
  <c r="B75"/>
  <c r="B76"/>
  <c r="D76" s="1"/>
  <c r="B77"/>
  <c r="B78"/>
  <c r="D78" s="1"/>
  <c r="B79"/>
  <c r="C108"/>
  <c r="C104"/>
  <c r="C100"/>
  <c r="C96"/>
  <c r="C92"/>
  <c r="C88"/>
  <c r="C84"/>
  <c r="C80"/>
  <c r="E145"/>
  <c r="E137"/>
  <c r="E129"/>
  <c r="E121"/>
  <c r="E113"/>
  <c r="E105"/>
  <c r="E97"/>
  <c r="E149"/>
  <c r="D93" l="1"/>
  <c r="C93" s="1"/>
  <c r="D89"/>
  <c r="D85"/>
  <c r="C85" s="1"/>
  <c r="D81"/>
  <c r="C69"/>
  <c r="C140"/>
  <c r="E140"/>
  <c r="C132"/>
  <c r="E132"/>
  <c r="E85"/>
  <c r="E93"/>
  <c r="E101"/>
  <c r="E109"/>
  <c r="E117"/>
  <c r="E125"/>
  <c r="E133"/>
  <c r="E141"/>
  <c r="E80"/>
  <c r="E84"/>
  <c r="E88"/>
  <c r="E92"/>
  <c r="E96"/>
  <c r="E100"/>
  <c r="E104"/>
  <c r="E108"/>
  <c r="E112"/>
  <c r="E116"/>
  <c r="E120"/>
  <c r="E124"/>
  <c r="E128"/>
  <c r="E136"/>
  <c r="D79"/>
  <c r="D77"/>
  <c r="D75"/>
  <c r="C75" s="1"/>
  <c r="D73"/>
  <c r="E73" s="1"/>
  <c r="D71"/>
  <c r="E71" s="1"/>
  <c r="D169"/>
  <c r="C169" s="1"/>
  <c r="D167"/>
  <c r="E167" s="1"/>
  <c r="D165"/>
  <c r="D163"/>
  <c r="E163" s="1"/>
  <c r="D161"/>
  <c r="C161" s="1"/>
  <c r="D159"/>
  <c r="E159" s="1"/>
  <c r="D157"/>
  <c r="C157" s="1"/>
  <c r="D155"/>
  <c r="E155" s="1"/>
  <c r="D153"/>
  <c r="C153" s="1"/>
  <c r="D151"/>
  <c r="D147"/>
  <c r="D143"/>
  <c r="D139"/>
  <c r="D135"/>
  <c r="D131"/>
  <c r="D127"/>
  <c r="D123"/>
  <c r="D119"/>
  <c r="D115"/>
  <c r="D111"/>
  <c r="D107"/>
  <c r="D103"/>
  <c r="D99"/>
  <c r="D95"/>
  <c r="D91"/>
  <c r="D87"/>
  <c r="D83"/>
  <c r="D70"/>
  <c r="E148"/>
  <c r="E79"/>
  <c r="C79"/>
  <c r="C165"/>
  <c r="E165"/>
  <c r="C162"/>
  <c r="E162"/>
  <c r="C154"/>
  <c r="E154"/>
  <c r="E158"/>
  <c r="E166"/>
  <c r="E144"/>
  <c r="E157"/>
  <c r="E77"/>
  <c r="C77"/>
  <c r="C151"/>
  <c r="E151"/>
  <c r="E74"/>
  <c r="C74"/>
  <c r="E170"/>
  <c r="E153"/>
  <c r="E161"/>
  <c r="E169"/>
  <c r="E76"/>
  <c r="C76"/>
  <c r="C150"/>
  <c r="E150"/>
  <c r="E142"/>
  <c r="C142"/>
  <c r="E138"/>
  <c r="C138"/>
  <c r="E134"/>
  <c r="C134"/>
  <c r="E130"/>
  <c r="C130"/>
  <c r="E126"/>
  <c r="C126"/>
  <c r="E122"/>
  <c r="C122"/>
  <c r="E118"/>
  <c r="C118"/>
  <c r="E114"/>
  <c r="C114"/>
  <c r="E110"/>
  <c r="C110"/>
  <c r="E106"/>
  <c r="C106"/>
  <c r="E102"/>
  <c r="C102"/>
  <c r="E98"/>
  <c r="C98"/>
  <c r="E94"/>
  <c r="C94"/>
  <c r="E90"/>
  <c r="C90"/>
  <c r="E86"/>
  <c r="C86"/>
  <c r="E82"/>
  <c r="C82"/>
  <c r="E78"/>
  <c r="C78"/>
  <c r="E72"/>
  <c r="C72"/>
  <c r="C164"/>
  <c r="E164"/>
  <c r="C160"/>
  <c r="E160"/>
  <c r="C156"/>
  <c r="E156"/>
  <c r="C152"/>
  <c r="E152"/>
  <c r="C147"/>
  <c r="E147"/>
  <c r="C143"/>
  <c r="E143"/>
  <c r="C139"/>
  <c r="E139"/>
  <c r="C135"/>
  <c r="E135"/>
  <c r="C131"/>
  <c r="E131"/>
  <c r="C127"/>
  <c r="E127"/>
  <c r="C123"/>
  <c r="E123"/>
  <c r="C119"/>
  <c r="E119"/>
  <c r="C115"/>
  <c r="E115"/>
  <c r="C111"/>
  <c r="E111"/>
  <c r="C107"/>
  <c r="E107"/>
  <c r="C103"/>
  <c r="E103"/>
  <c r="C99"/>
  <c r="E99"/>
  <c r="C95"/>
  <c r="E95"/>
  <c r="C91"/>
  <c r="E91"/>
  <c r="C87"/>
  <c r="E87"/>
  <c r="C83"/>
  <c r="E83"/>
  <c r="C70"/>
  <c r="E70"/>
  <c r="E168"/>
  <c r="C73"/>
  <c r="C146"/>
  <c r="C155"/>
  <c r="C159"/>
  <c r="C163"/>
  <c r="C167"/>
  <c r="C71"/>
  <c r="E75"/>
  <c r="C89" l="1"/>
  <c r="E89"/>
  <c r="C81"/>
  <c r="E81"/>
</calcChain>
</file>

<file path=xl/sharedStrings.xml><?xml version="1.0" encoding="utf-8"?>
<sst xmlns="http://schemas.openxmlformats.org/spreadsheetml/2006/main" count="46" uniqueCount="38">
  <si>
    <t>h</t>
  </si>
  <si>
    <t>d</t>
  </si>
  <si>
    <t>Best-fit values</t>
  </si>
  <si>
    <t>Std. Error</t>
  </si>
  <si>
    <t>B0</t>
  </si>
  <si>
    <t>B1</t>
  </si>
  <si>
    <t>B2</t>
  </si>
  <si>
    <t>Input</t>
  </si>
  <si>
    <t>Unit</t>
  </si>
  <si>
    <t>Value</t>
  </si>
  <si>
    <t>Temperature</t>
  </si>
  <si>
    <t>Time (h)</t>
  </si>
  <si>
    <t>Lower 95% PI</t>
  </si>
  <si>
    <t>Upper 95% PI</t>
  </si>
  <si>
    <t>Best-fit value</t>
  </si>
  <si>
    <t>Range</t>
  </si>
  <si>
    <t>10 to 40</t>
  </si>
  <si>
    <t>Goodness of Fit</t>
  </si>
  <si>
    <t>Degrees of Freedom</t>
  </si>
  <si>
    <t>Number of points</t>
  </si>
  <si>
    <t>Analyzed</t>
  </si>
  <si>
    <t>0 to 1</t>
  </si>
  <si>
    <t>l</t>
  </si>
  <si>
    <t>m</t>
  </si>
  <si>
    <t>Number</t>
  </si>
  <si>
    <t>Output</t>
  </si>
  <si>
    <r>
      <t>R</t>
    </r>
    <r>
      <rPr>
        <vertAlign val="superscript"/>
        <sz val="12"/>
        <rFont val="Times New Roman"/>
        <family val="1"/>
      </rPr>
      <t>2</t>
    </r>
  </si>
  <si>
    <t>W</t>
  </si>
  <si>
    <t>ln l</t>
  </si>
  <si>
    <t>ln m</t>
  </si>
  <si>
    <r>
      <t>ln PI</t>
    </r>
    <r>
      <rPr>
        <vertAlign val="subscript"/>
        <sz val="12"/>
        <rFont val="Times New Roman"/>
        <family val="1"/>
      </rPr>
      <t>l</t>
    </r>
  </si>
  <si>
    <r>
      <t>ln PI</t>
    </r>
    <r>
      <rPr>
        <vertAlign val="subscript"/>
        <sz val="12"/>
        <rFont val="Times New Roman"/>
        <family val="1"/>
      </rPr>
      <t>m</t>
    </r>
  </si>
  <si>
    <r>
      <t>ln t</t>
    </r>
    <r>
      <rPr>
        <vertAlign val="subscript"/>
        <sz val="12"/>
        <rFont val="Times New Roman"/>
        <family val="1"/>
      </rPr>
      <t>max</t>
    </r>
  </si>
  <si>
    <r>
      <t>o</t>
    </r>
    <r>
      <rPr>
        <sz val="12"/>
        <rFont val="Times New Roman"/>
        <family val="1"/>
      </rPr>
      <t>C</t>
    </r>
  </si>
  <si>
    <r>
      <t>[log</t>
    </r>
    <r>
      <rPr>
        <vertAlign val="subscript"/>
        <sz val="12"/>
        <rFont val="Times New Roman"/>
        <family val="1"/>
      </rPr>
      <t>10</t>
    </r>
    <r>
      <rPr>
        <sz val="12"/>
        <rFont val="Times New Roman"/>
        <family val="1"/>
      </rPr>
      <t>/g]/h</t>
    </r>
  </si>
  <si>
    <r>
      <t>log</t>
    </r>
    <r>
      <rPr>
        <vertAlign val="subscript"/>
        <sz val="12"/>
        <rFont val="Times New Roman"/>
        <family val="1"/>
      </rPr>
      <t>10</t>
    </r>
    <r>
      <rPr>
        <sz val="12"/>
        <rFont val="Times New Roman"/>
        <family val="1"/>
      </rPr>
      <t>/g</t>
    </r>
  </si>
  <si>
    <r>
      <t>PI</t>
    </r>
    <r>
      <rPr>
        <vertAlign val="subscript"/>
        <sz val="12"/>
        <rFont val="Symbol"/>
        <family val="1"/>
        <charset val="2"/>
      </rPr>
      <t>l</t>
    </r>
  </si>
  <si>
    <r>
      <t>PI</t>
    </r>
    <r>
      <rPr>
        <vertAlign val="subscript"/>
        <sz val="12"/>
        <rFont val="Symbol"/>
        <family val="1"/>
        <charset val="2"/>
      </rPr>
      <t>m</t>
    </r>
  </si>
</sst>
</file>

<file path=xl/styles.xml><?xml version="1.0" encoding="utf-8"?>
<styleSheet xmlns="http://schemas.openxmlformats.org/spreadsheetml/2006/main">
  <numFmts count="2">
    <numFmt numFmtId="164" formatCode="0.000"/>
    <numFmt numFmtId="166" formatCode="0.0"/>
  </numFmts>
  <fonts count="10">
    <font>
      <sz val="10"/>
      <name val="Arial"/>
    </font>
    <font>
      <sz val="8"/>
      <name val="Arial"/>
    </font>
    <font>
      <sz val="12"/>
      <name val="Symbol"/>
      <family val="1"/>
      <charset val="2"/>
    </font>
    <font>
      <vertAlign val="subscript"/>
      <sz val="12"/>
      <name val="Symbol"/>
      <family val="1"/>
      <charset val="2"/>
    </font>
    <font>
      <sz val="12"/>
      <name val="Times New Roman"/>
      <family val="1"/>
    </font>
    <font>
      <vertAlign val="superscript"/>
      <sz val="12"/>
      <name val="Times New Roman"/>
      <family val="1"/>
    </font>
    <font>
      <vertAlign val="subscript"/>
      <sz val="12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1272746158332886"/>
          <c:y val="0.21212178278286092"/>
          <c:w val="0.73818247352847455"/>
          <c:h val="0.57024946800067811"/>
        </c:manualLayout>
      </c:layout>
      <c:scatterChart>
        <c:scatterStyle val="smoothMarker"/>
        <c:ser>
          <c:idx val="1"/>
          <c:order val="0"/>
          <c:tx>
            <c:v>Lower 95% PI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'M36'!$B$69:$B$170</c:f>
              <c:numCache>
                <c:formatCode>0.0</c:formatCode>
                <c:ptCount val="102"/>
                <c:pt idx="0">
                  <c:v>0</c:v>
                </c:pt>
                <c:pt idx="1">
                  <c:v>0.47709188005228287</c:v>
                </c:pt>
                <c:pt idx="2">
                  <c:v>0.95418376010456574</c:v>
                </c:pt>
                <c:pt idx="3">
                  <c:v>1.4312756401568485</c:v>
                </c:pt>
                <c:pt idx="4">
                  <c:v>1.9083675202091315</c:v>
                </c:pt>
                <c:pt idx="5">
                  <c:v>2.3854594002614142</c:v>
                </c:pt>
                <c:pt idx="6">
                  <c:v>2.862551280313697</c:v>
                </c:pt>
                <c:pt idx="7">
                  <c:v>3.3396431603659802</c:v>
                </c:pt>
                <c:pt idx="8">
                  <c:v>3.8167350404182629</c:v>
                </c:pt>
                <c:pt idx="9">
                  <c:v>4.2938269204705453</c:v>
                </c:pt>
                <c:pt idx="10">
                  <c:v>4.7709188005228285</c:v>
                </c:pt>
                <c:pt idx="11">
                  <c:v>5.2480106805751117</c:v>
                </c:pt>
                <c:pt idx="12">
                  <c:v>5.725102560627394</c:v>
                </c:pt>
                <c:pt idx="13">
                  <c:v>6.2021944406796772</c:v>
                </c:pt>
                <c:pt idx="14">
                  <c:v>6.6792863207319604</c:v>
                </c:pt>
                <c:pt idx="15">
                  <c:v>7.1563782007842427</c:v>
                </c:pt>
                <c:pt idx="16">
                  <c:v>7.6334700808365259</c:v>
                </c:pt>
                <c:pt idx="17">
                  <c:v>8.1105619608888091</c:v>
                </c:pt>
                <c:pt idx="18">
                  <c:v>8.5876538409410905</c:v>
                </c:pt>
                <c:pt idx="19">
                  <c:v>9.0647457209933737</c:v>
                </c:pt>
                <c:pt idx="20">
                  <c:v>9.5418376010456569</c:v>
                </c:pt>
                <c:pt idx="21">
                  <c:v>10.01892948109794</c:v>
                </c:pt>
                <c:pt idx="22">
                  <c:v>10.496021361150223</c:v>
                </c:pt>
                <c:pt idx="23">
                  <c:v>10.973113241202507</c:v>
                </c:pt>
                <c:pt idx="24">
                  <c:v>11.450205121254788</c:v>
                </c:pt>
                <c:pt idx="25">
                  <c:v>11.927297001307071</c:v>
                </c:pt>
                <c:pt idx="26">
                  <c:v>12.404388881359354</c:v>
                </c:pt>
                <c:pt idx="27">
                  <c:v>12.881480761411638</c:v>
                </c:pt>
                <c:pt idx="28">
                  <c:v>13.358572641463921</c:v>
                </c:pt>
                <c:pt idx="29">
                  <c:v>13.835664521516202</c:v>
                </c:pt>
                <c:pt idx="30">
                  <c:v>14.312756401568485</c:v>
                </c:pt>
                <c:pt idx="31">
                  <c:v>14.789848281620769</c:v>
                </c:pt>
                <c:pt idx="32">
                  <c:v>15.266940161673052</c:v>
                </c:pt>
                <c:pt idx="33">
                  <c:v>15.744032041725335</c:v>
                </c:pt>
                <c:pt idx="34">
                  <c:v>16.221123921777618</c:v>
                </c:pt>
                <c:pt idx="35">
                  <c:v>16.6982158018299</c:v>
                </c:pt>
                <c:pt idx="36">
                  <c:v>17.175307681882181</c:v>
                </c:pt>
                <c:pt idx="37">
                  <c:v>17.652399561934466</c:v>
                </c:pt>
                <c:pt idx="38">
                  <c:v>18.129491441986747</c:v>
                </c:pt>
                <c:pt idx="39">
                  <c:v>18.606583322039032</c:v>
                </c:pt>
                <c:pt idx="40">
                  <c:v>19.083675202091314</c:v>
                </c:pt>
                <c:pt idx="41">
                  <c:v>19.560767082143595</c:v>
                </c:pt>
                <c:pt idx="42">
                  <c:v>20.03785896219588</c:v>
                </c:pt>
                <c:pt idx="43">
                  <c:v>20.514950842248162</c:v>
                </c:pt>
                <c:pt idx="44">
                  <c:v>20.992042722300447</c:v>
                </c:pt>
                <c:pt idx="45">
                  <c:v>21.469134602352728</c:v>
                </c:pt>
                <c:pt idx="46">
                  <c:v>21.946226482405013</c:v>
                </c:pt>
                <c:pt idx="47">
                  <c:v>22.423318362457291</c:v>
                </c:pt>
                <c:pt idx="48">
                  <c:v>22.900410242509576</c:v>
                </c:pt>
                <c:pt idx="49">
                  <c:v>23.377502122561857</c:v>
                </c:pt>
                <c:pt idx="50">
                  <c:v>23.854594002614142</c:v>
                </c:pt>
                <c:pt idx="51">
                  <c:v>24.331685882666427</c:v>
                </c:pt>
                <c:pt idx="52">
                  <c:v>24.808777762718709</c:v>
                </c:pt>
                <c:pt idx="53">
                  <c:v>25.285869642770994</c:v>
                </c:pt>
                <c:pt idx="54">
                  <c:v>25.762961522823275</c:v>
                </c:pt>
                <c:pt idx="55">
                  <c:v>26.24005340287556</c:v>
                </c:pt>
                <c:pt idx="56">
                  <c:v>26.717145282927842</c:v>
                </c:pt>
                <c:pt idx="57">
                  <c:v>27.194237162980119</c:v>
                </c:pt>
                <c:pt idx="58">
                  <c:v>27.671329043032404</c:v>
                </c:pt>
                <c:pt idx="59">
                  <c:v>28.148420923084686</c:v>
                </c:pt>
                <c:pt idx="60">
                  <c:v>28.625512803136971</c:v>
                </c:pt>
                <c:pt idx="61">
                  <c:v>29.102604683189252</c:v>
                </c:pt>
                <c:pt idx="62">
                  <c:v>29.579696563241537</c:v>
                </c:pt>
                <c:pt idx="63">
                  <c:v>30.056788443293819</c:v>
                </c:pt>
                <c:pt idx="64">
                  <c:v>30.533880323346104</c:v>
                </c:pt>
                <c:pt idx="65">
                  <c:v>31.010972203398385</c:v>
                </c:pt>
                <c:pt idx="66">
                  <c:v>31.48806408345067</c:v>
                </c:pt>
                <c:pt idx="67">
                  <c:v>31.965155963502951</c:v>
                </c:pt>
                <c:pt idx="68">
                  <c:v>32.442247843555236</c:v>
                </c:pt>
                <c:pt idx="69">
                  <c:v>32.919339723607514</c:v>
                </c:pt>
                <c:pt idx="70">
                  <c:v>33.396431603659799</c:v>
                </c:pt>
                <c:pt idx="71">
                  <c:v>33.873523483712077</c:v>
                </c:pt>
                <c:pt idx="72">
                  <c:v>34.350615363764362</c:v>
                </c:pt>
                <c:pt idx="73">
                  <c:v>34.827707243816647</c:v>
                </c:pt>
                <c:pt idx="74">
                  <c:v>35.304799123868932</c:v>
                </c:pt>
                <c:pt idx="75">
                  <c:v>35.781891003921217</c:v>
                </c:pt>
                <c:pt idx="76">
                  <c:v>36.258982883973495</c:v>
                </c:pt>
                <c:pt idx="77">
                  <c:v>36.73607476402578</c:v>
                </c:pt>
                <c:pt idx="78">
                  <c:v>37.213166644078065</c:v>
                </c:pt>
                <c:pt idx="79">
                  <c:v>37.69025852413035</c:v>
                </c:pt>
                <c:pt idx="80">
                  <c:v>38.167350404182628</c:v>
                </c:pt>
                <c:pt idx="81">
                  <c:v>38.644442284234913</c:v>
                </c:pt>
                <c:pt idx="82">
                  <c:v>39.121534164287191</c:v>
                </c:pt>
                <c:pt idx="83">
                  <c:v>39.598626044339476</c:v>
                </c:pt>
                <c:pt idx="84">
                  <c:v>40.075717924391761</c:v>
                </c:pt>
                <c:pt idx="85">
                  <c:v>40.552809804444038</c:v>
                </c:pt>
                <c:pt idx="86">
                  <c:v>41.029901684496323</c:v>
                </c:pt>
                <c:pt idx="87">
                  <c:v>41.506993564548608</c:v>
                </c:pt>
                <c:pt idx="88">
                  <c:v>41.984085444600893</c:v>
                </c:pt>
                <c:pt idx="89">
                  <c:v>42.461177324653171</c:v>
                </c:pt>
                <c:pt idx="90">
                  <c:v>42.938269204705456</c:v>
                </c:pt>
                <c:pt idx="91">
                  <c:v>43.415361084757741</c:v>
                </c:pt>
                <c:pt idx="92">
                  <c:v>43.892452964810026</c:v>
                </c:pt>
                <c:pt idx="93">
                  <c:v>44.369544844862304</c:v>
                </c:pt>
                <c:pt idx="94">
                  <c:v>44.846636724914582</c:v>
                </c:pt>
                <c:pt idx="95">
                  <c:v>45.323728604966867</c:v>
                </c:pt>
                <c:pt idx="96">
                  <c:v>45.800820485019152</c:v>
                </c:pt>
                <c:pt idx="97">
                  <c:v>46.277912365071437</c:v>
                </c:pt>
                <c:pt idx="98">
                  <c:v>46.755004245123715</c:v>
                </c:pt>
                <c:pt idx="99">
                  <c:v>47.232096125176</c:v>
                </c:pt>
                <c:pt idx="100">
                  <c:v>47.661478817223056</c:v>
                </c:pt>
                <c:pt idx="101">
                  <c:v>47.70441708642776</c:v>
                </c:pt>
              </c:numCache>
            </c:numRef>
          </c:xVal>
          <c:yVal>
            <c:numRef>
              <c:f>'M36'!$C$69:$C$170</c:f>
              <c:numCache>
                <c:formatCode>0.00</c:formatCode>
                <c:ptCount val="102"/>
                <c:pt idx="0">
                  <c:v>-8.6379445779330433E-2</c:v>
                </c:pt>
                <c:pt idx="1">
                  <c:v>-8.6379445779330433E-2</c:v>
                </c:pt>
                <c:pt idx="2">
                  <c:v>-8.6379445779330433E-2</c:v>
                </c:pt>
                <c:pt idx="3">
                  <c:v>-8.6379445779330433E-2</c:v>
                </c:pt>
                <c:pt idx="4">
                  <c:v>-8.6379445779330433E-2</c:v>
                </c:pt>
                <c:pt idx="5">
                  <c:v>-8.6379445779330433E-2</c:v>
                </c:pt>
                <c:pt idx="6">
                  <c:v>-8.6379445779330433E-2</c:v>
                </c:pt>
                <c:pt idx="7">
                  <c:v>-8.6379445779330433E-2</c:v>
                </c:pt>
                <c:pt idx="8">
                  <c:v>-8.6379445779330433E-2</c:v>
                </c:pt>
                <c:pt idx="9">
                  <c:v>-8.6379445779330433E-2</c:v>
                </c:pt>
                <c:pt idx="10">
                  <c:v>-8.6379445779330433E-2</c:v>
                </c:pt>
                <c:pt idx="11">
                  <c:v>-8.6379445779330433E-2</c:v>
                </c:pt>
                <c:pt idx="12">
                  <c:v>-8.6379445779330433E-2</c:v>
                </c:pt>
                <c:pt idx="13">
                  <c:v>-1.6578262076626995</c:v>
                </c:pt>
                <c:pt idx="14">
                  <c:v>-1.597600572617254</c:v>
                </c:pt>
                <c:pt idx="15">
                  <c:v>-1.5373749375718087</c:v>
                </c:pt>
                <c:pt idx="16">
                  <c:v>-1.4771493025263631</c:v>
                </c:pt>
                <c:pt idx="17">
                  <c:v>-1.4169236674809176</c:v>
                </c:pt>
                <c:pt idx="18">
                  <c:v>-1.3566980324354723</c:v>
                </c:pt>
                <c:pt idx="19">
                  <c:v>-1.2964723973900267</c:v>
                </c:pt>
                <c:pt idx="20">
                  <c:v>-1.2362467623445812</c:v>
                </c:pt>
                <c:pt idx="21">
                  <c:v>-1.1760211272991357</c:v>
                </c:pt>
                <c:pt idx="22">
                  <c:v>-1.1157954922536901</c:v>
                </c:pt>
                <c:pt idx="23">
                  <c:v>-1.0555698572082446</c:v>
                </c:pt>
                <c:pt idx="24">
                  <c:v>-0.99534422216279905</c:v>
                </c:pt>
                <c:pt idx="25">
                  <c:v>-0.93511858711735352</c:v>
                </c:pt>
                <c:pt idx="26">
                  <c:v>-0.87489295207190798</c:v>
                </c:pt>
                <c:pt idx="27">
                  <c:v>-0.81466731702646245</c:v>
                </c:pt>
                <c:pt idx="28">
                  <c:v>-0.75444168198101691</c:v>
                </c:pt>
                <c:pt idx="29">
                  <c:v>-0.69421604693557182</c:v>
                </c:pt>
                <c:pt idx="30">
                  <c:v>-0.63399041189012628</c:v>
                </c:pt>
                <c:pt idx="31">
                  <c:v>-0.57376477684468075</c:v>
                </c:pt>
                <c:pt idx="32">
                  <c:v>-0.51353914179923521</c:v>
                </c:pt>
                <c:pt idx="33">
                  <c:v>-0.45331350675378967</c:v>
                </c:pt>
                <c:pt idx="34">
                  <c:v>-0.39308787170834414</c:v>
                </c:pt>
                <c:pt idx="35">
                  <c:v>-0.33286223666289882</c:v>
                </c:pt>
                <c:pt idx="36">
                  <c:v>-0.27263660161745351</c:v>
                </c:pt>
                <c:pt idx="37">
                  <c:v>-0.21241096657200775</c:v>
                </c:pt>
                <c:pt idx="38">
                  <c:v>-0.15218533152656244</c:v>
                </c:pt>
                <c:pt idx="39">
                  <c:v>-9.195969648111646E-2</c:v>
                </c:pt>
                <c:pt idx="40">
                  <c:v>-3.1734061435671368E-2</c:v>
                </c:pt>
                <c:pt idx="41">
                  <c:v>2.8491573609773724E-2</c:v>
                </c:pt>
                <c:pt idx="42">
                  <c:v>8.8717208655219704E-2</c:v>
                </c:pt>
                <c:pt idx="43">
                  <c:v>0.1489428437006648</c:v>
                </c:pt>
                <c:pt idx="44">
                  <c:v>0.20916847874611078</c:v>
                </c:pt>
                <c:pt idx="45">
                  <c:v>0.26939411379155587</c:v>
                </c:pt>
                <c:pt idx="46">
                  <c:v>0.32961974883700185</c:v>
                </c:pt>
                <c:pt idx="47">
                  <c:v>0.38984538388244649</c:v>
                </c:pt>
                <c:pt idx="48">
                  <c:v>0.45007101892789247</c:v>
                </c:pt>
                <c:pt idx="49">
                  <c:v>0.51029665397333801</c:v>
                </c:pt>
                <c:pt idx="50">
                  <c:v>0.57052228901878399</c:v>
                </c:pt>
                <c:pt idx="51">
                  <c:v>0.63074792406422953</c:v>
                </c:pt>
                <c:pt idx="52">
                  <c:v>0.69097355910967462</c:v>
                </c:pt>
                <c:pt idx="53">
                  <c:v>0.75119919415512015</c:v>
                </c:pt>
                <c:pt idx="54">
                  <c:v>0.81142482920056613</c:v>
                </c:pt>
                <c:pt idx="55">
                  <c:v>0.87165046424601167</c:v>
                </c:pt>
                <c:pt idx="56">
                  <c:v>0.93187609929145676</c:v>
                </c:pt>
                <c:pt idx="57">
                  <c:v>0.99210173433690141</c:v>
                </c:pt>
                <c:pt idx="58">
                  <c:v>1.0523273693823474</c:v>
                </c:pt>
                <c:pt idx="59">
                  <c:v>1.1125530044277929</c:v>
                </c:pt>
                <c:pt idx="60">
                  <c:v>1.1727786394732389</c:v>
                </c:pt>
                <c:pt idx="61">
                  <c:v>1.2330042745186836</c:v>
                </c:pt>
                <c:pt idx="62">
                  <c:v>1.2932299095641295</c:v>
                </c:pt>
                <c:pt idx="63">
                  <c:v>1.3534555446095751</c:v>
                </c:pt>
                <c:pt idx="64">
                  <c:v>1.413681179655021</c:v>
                </c:pt>
                <c:pt idx="65">
                  <c:v>1.4739068147004657</c:v>
                </c:pt>
                <c:pt idx="66">
                  <c:v>1.5341324497459117</c:v>
                </c:pt>
                <c:pt idx="67">
                  <c:v>1.5943580847913572</c:v>
                </c:pt>
                <c:pt idx="68">
                  <c:v>1.6545837198368032</c:v>
                </c:pt>
                <c:pt idx="69">
                  <c:v>1.7148093548822478</c:v>
                </c:pt>
                <c:pt idx="70">
                  <c:v>1.7750349899276938</c:v>
                </c:pt>
                <c:pt idx="71">
                  <c:v>1.8352606249731389</c:v>
                </c:pt>
                <c:pt idx="72">
                  <c:v>1.8954862600185844</c:v>
                </c:pt>
                <c:pt idx="73">
                  <c:v>1.95571189506403</c:v>
                </c:pt>
                <c:pt idx="74">
                  <c:v>2.0159375301094764</c:v>
                </c:pt>
                <c:pt idx="75">
                  <c:v>2.0761631651549211</c:v>
                </c:pt>
                <c:pt idx="76">
                  <c:v>2.1363888002003666</c:v>
                </c:pt>
                <c:pt idx="77">
                  <c:v>2.1966144352458121</c:v>
                </c:pt>
                <c:pt idx="78">
                  <c:v>2.2568400702912585</c:v>
                </c:pt>
                <c:pt idx="79">
                  <c:v>2.3170657053367032</c:v>
                </c:pt>
                <c:pt idx="80">
                  <c:v>2.3772913403821487</c:v>
                </c:pt>
                <c:pt idx="81">
                  <c:v>2.4375169754275943</c:v>
                </c:pt>
                <c:pt idx="82">
                  <c:v>2.4977426104730389</c:v>
                </c:pt>
                <c:pt idx="83">
                  <c:v>2.5579682455184853</c:v>
                </c:pt>
                <c:pt idx="84">
                  <c:v>2.6181938805639309</c:v>
                </c:pt>
                <c:pt idx="85">
                  <c:v>2.6784195156093755</c:v>
                </c:pt>
                <c:pt idx="86">
                  <c:v>2.7386451506548211</c:v>
                </c:pt>
                <c:pt idx="87">
                  <c:v>2.7988707857002675</c:v>
                </c:pt>
                <c:pt idx="88">
                  <c:v>2.859096420745713</c:v>
                </c:pt>
                <c:pt idx="89">
                  <c:v>2.9193220557911577</c:v>
                </c:pt>
                <c:pt idx="90">
                  <c:v>2.9795476908366032</c:v>
                </c:pt>
                <c:pt idx="91">
                  <c:v>3.0397733258820496</c:v>
                </c:pt>
                <c:pt idx="92">
                  <c:v>3.0999989609274952</c:v>
                </c:pt>
                <c:pt idx="93">
                  <c:v>3.1602245959729398</c:v>
                </c:pt>
                <c:pt idx="94">
                  <c:v>3.2204502310183845</c:v>
                </c:pt>
                <c:pt idx="95">
                  <c:v>3.2806758660638309</c:v>
                </c:pt>
                <c:pt idx="96">
                  <c:v>3.3409015011092764</c:v>
                </c:pt>
                <c:pt idx="97">
                  <c:v>3.401127136154722</c:v>
                </c:pt>
                <c:pt idx="98">
                  <c:v>3.4613527712001675</c:v>
                </c:pt>
                <c:pt idx="99">
                  <c:v>3.521578406245613</c:v>
                </c:pt>
                <c:pt idx="100">
                  <c:v>3.5757814777865136</c:v>
                </c:pt>
                <c:pt idx="101">
                  <c:v>3.5812017849406041</c:v>
                </c:pt>
              </c:numCache>
            </c:numRef>
          </c:yVal>
          <c:smooth val="1"/>
        </c:ser>
        <c:ser>
          <c:idx val="2"/>
          <c:order val="1"/>
          <c:tx>
            <c:v>Growth curve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'M36'!$B$69:$B$170</c:f>
              <c:numCache>
                <c:formatCode>0.0</c:formatCode>
                <c:ptCount val="102"/>
                <c:pt idx="0">
                  <c:v>0</c:v>
                </c:pt>
                <c:pt idx="1">
                  <c:v>0.47709188005228287</c:v>
                </c:pt>
                <c:pt idx="2">
                  <c:v>0.95418376010456574</c:v>
                </c:pt>
                <c:pt idx="3">
                  <c:v>1.4312756401568485</c:v>
                </c:pt>
                <c:pt idx="4">
                  <c:v>1.9083675202091315</c:v>
                </c:pt>
                <c:pt idx="5">
                  <c:v>2.3854594002614142</c:v>
                </c:pt>
                <c:pt idx="6">
                  <c:v>2.862551280313697</c:v>
                </c:pt>
                <c:pt idx="7">
                  <c:v>3.3396431603659802</c:v>
                </c:pt>
                <c:pt idx="8">
                  <c:v>3.8167350404182629</c:v>
                </c:pt>
                <c:pt idx="9">
                  <c:v>4.2938269204705453</c:v>
                </c:pt>
                <c:pt idx="10">
                  <c:v>4.7709188005228285</c:v>
                </c:pt>
                <c:pt idx="11">
                  <c:v>5.2480106805751117</c:v>
                </c:pt>
                <c:pt idx="12">
                  <c:v>5.725102560627394</c:v>
                </c:pt>
                <c:pt idx="13">
                  <c:v>6.2021944406796772</c:v>
                </c:pt>
                <c:pt idx="14">
                  <c:v>6.6792863207319604</c:v>
                </c:pt>
                <c:pt idx="15">
                  <c:v>7.1563782007842427</c:v>
                </c:pt>
                <c:pt idx="16">
                  <c:v>7.6334700808365259</c:v>
                </c:pt>
                <c:pt idx="17">
                  <c:v>8.1105619608888091</c:v>
                </c:pt>
                <c:pt idx="18">
                  <c:v>8.5876538409410905</c:v>
                </c:pt>
                <c:pt idx="19">
                  <c:v>9.0647457209933737</c:v>
                </c:pt>
                <c:pt idx="20">
                  <c:v>9.5418376010456569</c:v>
                </c:pt>
                <c:pt idx="21">
                  <c:v>10.01892948109794</c:v>
                </c:pt>
                <c:pt idx="22">
                  <c:v>10.496021361150223</c:v>
                </c:pt>
                <c:pt idx="23">
                  <c:v>10.973113241202507</c:v>
                </c:pt>
                <c:pt idx="24">
                  <c:v>11.450205121254788</c:v>
                </c:pt>
                <c:pt idx="25">
                  <c:v>11.927297001307071</c:v>
                </c:pt>
                <c:pt idx="26">
                  <c:v>12.404388881359354</c:v>
                </c:pt>
                <c:pt idx="27">
                  <c:v>12.881480761411638</c:v>
                </c:pt>
                <c:pt idx="28">
                  <c:v>13.358572641463921</c:v>
                </c:pt>
                <c:pt idx="29">
                  <c:v>13.835664521516202</c:v>
                </c:pt>
                <c:pt idx="30">
                  <c:v>14.312756401568485</c:v>
                </c:pt>
                <c:pt idx="31">
                  <c:v>14.789848281620769</c:v>
                </c:pt>
                <c:pt idx="32">
                  <c:v>15.266940161673052</c:v>
                </c:pt>
                <c:pt idx="33">
                  <c:v>15.744032041725335</c:v>
                </c:pt>
                <c:pt idx="34">
                  <c:v>16.221123921777618</c:v>
                </c:pt>
                <c:pt idx="35">
                  <c:v>16.6982158018299</c:v>
                </c:pt>
                <c:pt idx="36">
                  <c:v>17.175307681882181</c:v>
                </c:pt>
                <c:pt idx="37">
                  <c:v>17.652399561934466</c:v>
                </c:pt>
                <c:pt idx="38">
                  <c:v>18.129491441986747</c:v>
                </c:pt>
                <c:pt idx="39">
                  <c:v>18.606583322039032</c:v>
                </c:pt>
                <c:pt idx="40">
                  <c:v>19.083675202091314</c:v>
                </c:pt>
                <c:pt idx="41">
                  <c:v>19.560767082143595</c:v>
                </c:pt>
                <c:pt idx="42">
                  <c:v>20.03785896219588</c:v>
                </c:pt>
                <c:pt idx="43">
                  <c:v>20.514950842248162</c:v>
                </c:pt>
                <c:pt idx="44">
                  <c:v>20.992042722300447</c:v>
                </c:pt>
                <c:pt idx="45">
                  <c:v>21.469134602352728</c:v>
                </c:pt>
                <c:pt idx="46">
                  <c:v>21.946226482405013</c:v>
                </c:pt>
                <c:pt idx="47">
                  <c:v>22.423318362457291</c:v>
                </c:pt>
                <c:pt idx="48">
                  <c:v>22.900410242509576</c:v>
                </c:pt>
                <c:pt idx="49">
                  <c:v>23.377502122561857</c:v>
                </c:pt>
                <c:pt idx="50">
                  <c:v>23.854594002614142</c:v>
                </c:pt>
                <c:pt idx="51">
                  <c:v>24.331685882666427</c:v>
                </c:pt>
                <c:pt idx="52">
                  <c:v>24.808777762718709</c:v>
                </c:pt>
                <c:pt idx="53">
                  <c:v>25.285869642770994</c:v>
                </c:pt>
                <c:pt idx="54">
                  <c:v>25.762961522823275</c:v>
                </c:pt>
                <c:pt idx="55">
                  <c:v>26.24005340287556</c:v>
                </c:pt>
                <c:pt idx="56">
                  <c:v>26.717145282927842</c:v>
                </c:pt>
                <c:pt idx="57">
                  <c:v>27.194237162980119</c:v>
                </c:pt>
                <c:pt idx="58">
                  <c:v>27.671329043032404</c:v>
                </c:pt>
                <c:pt idx="59">
                  <c:v>28.148420923084686</c:v>
                </c:pt>
                <c:pt idx="60">
                  <c:v>28.625512803136971</c:v>
                </c:pt>
                <c:pt idx="61">
                  <c:v>29.102604683189252</c:v>
                </c:pt>
                <c:pt idx="62">
                  <c:v>29.579696563241537</c:v>
                </c:pt>
                <c:pt idx="63">
                  <c:v>30.056788443293819</c:v>
                </c:pt>
                <c:pt idx="64">
                  <c:v>30.533880323346104</c:v>
                </c:pt>
                <c:pt idx="65">
                  <c:v>31.010972203398385</c:v>
                </c:pt>
                <c:pt idx="66">
                  <c:v>31.48806408345067</c:v>
                </c:pt>
                <c:pt idx="67">
                  <c:v>31.965155963502951</c:v>
                </c:pt>
                <c:pt idx="68">
                  <c:v>32.442247843555236</c:v>
                </c:pt>
                <c:pt idx="69">
                  <c:v>32.919339723607514</c:v>
                </c:pt>
                <c:pt idx="70">
                  <c:v>33.396431603659799</c:v>
                </c:pt>
                <c:pt idx="71">
                  <c:v>33.873523483712077</c:v>
                </c:pt>
                <c:pt idx="72">
                  <c:v>34.350615363764362</c:v>
                </c:pt>
                <c:pt idx="73">
                  <c:v>34.827707243816647</c:v>
                </c:pt>
                <c:pt idx="74">
                  <c:v>35.304799123868932</c:v>
                </c:pt>
                <c:pt idx="75">
                  <c:v>35.781891003921217</c:v>
                </c:pt>
                <c:pt idx="76">
                  <c:v>36.258982883973495</c:v>
                </c:pt>
                <c:pt idx="77">
                  <c:v>36.73607476402578</c:v>
                </c:pt>
                <c:pt idx="78">
                  <c:v>37.213166644078065</c:v>
                </c:pt>
                <c:pt idx="79">
                  <c:v>37.69025852413035</c:v>
                </c:pt>
                <c:pt idx="80">
                  <c:v>38.167350404182628</c:v>
                </c:pt>
                <c:pt idx="81">
                  <c:v>38.644442284234913</c:v>
                </c:pt>
                <c:pt idx="82">
                  <c:v>39.121534164287191</c:v>
                </c:pt>
                <c:pt idx="83">
                  <c:v>39.598626044339476</c:v>
                </c:pt>
                <c:pt idx="84">
                  <c:v>40.075717924391761</c:v>
                </c:pt>
                <c:pt idx="85">
                  <c:v>40.552809804444038</c:v>
                </c:pt>
                <c:pt idx="86">
                  <c:v>41.029901684496323</c:v>
                </c:pt>
                <c:pt idx="87">
                  <c:v>41.506993564548608</c:v>
                </c:pt>
                <c:pt idx="88">
                  <c:v>41.984085444600893</c:v>
                </c:pt>
                <c:pt idx="89">
                  <c:v>42.461177324653171</c:v>
                </c:pt>
                <c:pt idx="90">
                  <c:v>42.938269204705456</c:v>
                </c:pt>
                <c:pt idx="91">
                  <c:v>43.415361084757741</c:v>
                </c:pt>
                <c:pt idx="92">
                  <c:v>43.892452964810026</c:v>
                </c:pt>
                <c:pt idx="93">
                  <c:v>44.369544844862304</c:v>
                </c:pt>
                <c:pt idx="94">
                  <c:v>44.846636724914582</c:v>
                </c:pt>
                <c:pt idx="95">
                  <c:v>45.323728604966867</c:v>
                </c:pt>
                <c:pt idx="96">
                  <c:v>45.800820485019152</c:v>
                </c:pt>
                <c:pt idx="97">
                  <c:v>46.277912365071437</c:v>
                </c:pt>
                <c:pt idx="98">
                  <c:v>46.755004245123715</c:v>
                </c:pt>
                <c:pt idx="99">
                  <c:v>47.232096125176</c:v>
                </c:pt>
                <c:pt idx="100">
                  <c:v>47.661478817223056</c:v>
                </c:pt>
                <c:pt idx="101">
                  <c:v>47.70441708642776</c:v>
                </c:pt>
              </c:numCache>
            </c:numRef>
          </c:xVal>
          <c:yVal>
            <c:numRef>
              <c:f>'M36'!$D$69:$D$170</c:f>
              <c:numCache>
                <c:formatCode>0.00</c:formatCode>
                <c:ptCount val="10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0.51759394481946053</c:v>
                </c:pt>
                <c:pt idx="14">
                  <c:v>0.57781957986490606</c:v>
                </c:pt>
                <c:pt idx="15">
                  <c:v>0.63804521491035149</c:v>
                </c:pt>
                <c:pt idx="16">
                  <c:v>0.69827084995579702</c:v>
                </c:pt>
                <c:pt idx="17">
                  <c:v>0.75849648500124256</c:v>
                </c:pt>
                <c:pt idx="18">
                  <c:v>0.81872212004668787</c:v>
                </c:pt>
                <c:pt idx="19">
                  <c:v>0.87894775509213341</c:v>
                </c:pt>
                <c:pt idx="20">
                  <c:v>0.93917339013757895</c:v>
                </c:pt>
                <c:pt idx="21">
                  <c:v>0.99939902518302448</c:v>
                </c:pt>
                <c:pt idx="22">
                  <c:v>1.05962466022847</c:v>
                </c:pt>
                <c:pt idx="23">
                  <c:v>1.1198502952739156</c:v>
                </c:pt>
                <c:pt idx="24">
                  <c:v>1.1800759303193611</c:v>
                </c:pt>
                <c:pt idx="25">
                  <c:v>1.2403015653648066</c:v>
                </c:pt>
                <c:pt idx="26">
                  <c:v>1.3005272004102522</c:v>
                </c:pt>
                <c:pt idx="27">
                  <c:v>1.3607528354556977</c:v>
                </c:pt>
                <c:pt idx="28">
                  <c:v>1.4209784705011432</c:v>
                </c:pt>
                <c:pt idx="29">
                  <c:v>1.4812041055465883</c:v>
                </c:pt>
                <c:pt idx="30">
                  <c:v>1.5414297405920339</c:v>
                </c:pt>
                <c:pt idx="31">
                  <c:v>1.6016553756374794</c:v>
                </c:pt>
                <c:pt idx="32">
                  <c:v>1.6618810106829249</c:v>
                </c:pt>
                <c:pt idx="33">
                  <c:v>1.7221066457283705</c:v>
                </c:pt>
                <c:pt idx="34">
                  <c:v>1.782332280773816</c:v>
                </c:pt>
                <c:pt idx="35">
                  <c:v>1.8425579158192613</c:v>
                </c:pt>
                <c:pt idx="36">
                  <c:v>1.9027835508647066</c:v>
                </c:pt>
                <c:pt idx="37">
                  <c:v>1.9630091859101524</c:v>
                </c:pt>
                <c:pt idx="38">
                  <c:v>2.0232348209555977</c:v>
                </c:pt>
                <c:pt idx="39">
                  <c:v>2.0834604560010437</c:v>
                </c:pt>
                <c:pt idx="40">
                  <c:v>2.1436860910464888</c:v>
                </c:pt>
                <c:pt idx="41">
                  <c:v>2.2039117260919339</c:v>
                </c:pt>
                <c:pt idx="42">
                  <c:v>2.2641373611373798</c:v>
                </c:pt>
                <c:pt idx="43">
                  <c:v>2.3243629961828249</c:v>
                </c:pt>
                <c:pt idx="44">
                  <c:v>2.3845886312282709</c:v>
                </c:pt>
                <c:pt idx="45">
                  <c:v>2.444814266273716</c:v>
                </c:pt>
                <c:pt idx="46">
                  <c:v>2.505039901319162</c:v>
                </c:pt>
                <c:pt idx="47">
                  <c:v>2.5652655363646066</c:v>
                </c:pt>
                <c:pt idx="48">
                  <c:v>2.6254911714100526</c:v>
                </c:pt>
                <c:pt idx="49">
                  <c:v>2.6857168064554982</c:v>
                </c:pt>
                <c:pt idx="50">
                  <c:v>2.7459424415009441</c:v>
                </c:pt>
                <c:pt idx="51">
                  <c:v>2.8061680765463897</c:v>
                </c:pt>
                <c:pt idx="52">
                  <c:v>2.8663937115918348</c:v>
                </c:pt>
                <c:pt idx="53">
                  <c:v>2.9266193466372803</c:v>
                </c:pt>
                <c:pt idx="54">
                  <c:v>2.9868449816827263</c:v>
                </c:pt>
                <c:pt idx="55">
                  <c:v>3.0470706167281718</c:v>
                </c:pt>
                <c:pt idx="56">
                  <c:v>3.1072962517736169</c:v>
                </c:pt>
                <c:pt idx="57">
                  <c:v>3.1675218868190615</c:v>
                </c:pt>
                <c:pt idx="58">
                  <c:v>3.2277475218645075</c:v>
                </c:pt>
                <c:pt idx="59">
                  <c:v>3.2879731569099531</c:v>
                </c:pt>
                <c:pt idx="60">
                  <c:v>3.348198791955399</c:v>
                </c:pt>
                <c:pt idx="61">
                  <c:v>3.4084244270008437</c:v>
                </c:pt>
                <c:pt idx="62">
                  <c:v>3.4686500620462897</c:v>
                </c:pt>
                <c:pt idx="63">
                  <c:v>3.5288756970917352</c:v>
                </c:pt>
                <c:pt idx="64">
                  <c:v>3.5891013321371812</c:v>
                </c:pt>
                <c:pt idx="65">
                  <c:v>3.6493269671826258</c:v>
                </c:pt>
                <c:pt idx="66">
                  <c:v>3.7095526022280718</c:v>
                </c:pt>
                <c:pt idx="67">
                  <c:v>3.7697782372735174</c:v>
                </c:pt>
                <c:pt idx="68">
                  <c:v>3.8300038723189633</c:v>
                </c:pt>
                <c:pt idx="69">
                  <c:v>3.890229507364408</c:v>
                </c:pt>
                <c:pt idx="70">
                  <c:v>3.950455142409854</c:v>
                </c:pt>
                <c:pt idx="71">
                  <c:v>4.0106807774552991</c:v>
                </c:pt>
                <c:pt idx="72">
                  <c:v>4.0709064125007446</c:v>
                </c:pt>
                <c:pt idx="73">
                  <c:v>4.1311320475461901</c:v>
                </c:pt>
                <c:pt idx="74">
                  <c:v>4.1913576825916365</c:v>
                </c:pt>
                <c:pt idx="75">
                  <c:v>4.2515833176370812</c:v>
                </c:pt>
                <c:pt idx="76">
                  <c:v>4.3118089526825267</c:v>
                </c:pt>
                <c:pt idx="77">
                  <c:v>4.3720345877279723</c:v>
                </c:pt>
                <c:pt idx="78">
                  <c:v>4.4322602227734187</c:v>
                </c:pt>
                <c:pt idx="79">
                  <c:v>4.4924858578188633</c:v>
                </c:pt>
                <c:pt idx="80">
                  <c:v>4.5527114928643089</c:v>
                </c:pt>
                <c:pt idx="81">
                  <c:v>4.6129371279097544</c:v>
                </c:pt>
                <c:pt idx="82">
                  <c:v>4.6731627629551991</c:v>
                </c:pt>
                <c:pt idx="83">
                  <c:v>4.7333883980006455</c:v>
                </c:pt>
                <c:pt idx="84">
                  <c:v>4.793614033046091</c:v>
                </c:pt>
                <c:pt idx="85">
                  <c:v>4.8538396680915357</c:v>
                </c:pt>
                <c:pt idx="86">
                  <c:v>4.9140653031369812</c:v>
                </c:pt>
                <c:pt idx="87">
                  <c:v>4.9742909381824276</c:v>
                </c:pt>
                <c:pt idx="88">
                  <c:v>5.0345165732278732</c:v>
                </c:pt>
                <c:pt idx="89">
                  <c:v>5.0947422082733178</c:v>
                </c:pt>
                <c:pt idx="90">
                  <c:v>5.1549678433187633</c:v>
                </c:pt>
                <c:pt idx="91">
                  <c:v>5.2151934783642098</c:v>
                </c:pt>
                <c:pt idx="92">
                  <c:v>5.2754191134096553</c:v>
                </c:pt>
                <c:pt idx="93">
                  <c:v>5.3356447484551</c:v>
                </c:pt>
                <c:pt idx="94">
                  <c:v>5.3958703835005446</c:v>
                </c:pt>
                <c:pt idx="95">
                  <c:v>5.456096018545991</c:v>
                </c:pt>
                <c:pt idx="96">
                  <c:v>5.5163216535914366</c:v>
                </c:pt>
                <c:pt idx="97">
                  <c:v>5.5765472886368821</c:v>
                </c:pt>
                <c:pt idx="98">
                  <c:v>5.6367729236823276</c:v>
                </c:pt>
                <c:pt idx="99">
                  <c:v>5.6969985587277732</c:v>
                </c:pt>
                <c:pt idx="100">
                  <c:v>5.7512016302686737</c:v>
                </c:pt>
                <c:pt idx="101">
                  <c:v>5.7566219374227643</c:v>
                </c:pt>
              </c:numCache>
            </c:numRef>
          </c:yVal>
          <c:smooth val="1"/>
        </c:ser>
        <c:ser>
          <c:idx val="3"/>
          <c:order val="2"/>
          <c:tx>
            <c:v>Upper 95% PI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'M36'!$B$69:$B$170</c:f>
              <c:numCache>
                <c:formatCode>0.0</c:formatCode>
                <c:ptCount val="102"/>
                <c:pt idx="0">
                  <c:v>0</c:v>
                </c:pt>
                <c:pt idx="1">
                  <c:v>0.47709188005228287</c:v>
                </c:pt>
                <c:pt idx="2">
                  <c:v>0.95418376010456574</c:v>
                </c:pt>
                <c:pt idx="3">
                  <c:v>1.4312756401568485</c:v>
                </c:pt>
                <c:pt idx="4">
                  <c:v>1.9083675202091315</c:v>
                </c:pt>
                <c:pt idx="5">
                  <c:v>2.3854594002614142</c:v>
                </c:pt>
                <c:pt idx="6">
                  <c:v>2.862551280313697</c:v>
                </c:pt>
                <c:pt idx="7">
                  <c:v>3.3396431603659802</c:v>
                </c:pt>
                <c:pt idx="8">
                  <c:v>3.8167350404182629</c:v>
                </c:pt>
                <c:pt idx="9">
                  <c:v>4.2938269204705453</c:v>
                </c:pt>
                <c:pt idx="10">
                  <c:v>4.7709188005228285</c:v>
                </c:pt>
                <c:pt idx="11">
                  <c:v>5.2480106805751117</c:v>
                </c:pt>
                <c:pt idx="12">
                  <c:v>5.725102560627394</c:v>
                </c:pt>
                <c:pt idx="13">
                  <c:v>6.2021944406796772</c:v>
                </c:pt>
                <c:pt idx="14">
                  <c:v>6.6792863207319604</c:v>
                </c:pt>
                <c:pt idx="15">
                  <c:v>7.1563782007842427</c:v>
                </c:pt>
                <c:pt idx="16">
                  <c:v>7.6334700808365259</c:v>
                </c:pt>
                <c:pt idx="17">
                  <c:v>8.1105619608888091</c:v>
                </c:pt>
                <c:pt idx="18">
                  <c:v>8.5876538409410905</c:v>
                </c:pt>
                <c:pt idx="19">
                  <c:v>9.0647457209933737</c:v>
                </c:pt>
                <c:pt idx="20">
                  <c:v>9.5418376010456569</c:v>
                </c:pt>
                <c:pt idx="21">
                  <c:v>10.01892948109794</c:v>
                </c:pt>
                <c:pt idx="22">
                  <c:v>10.496021361150223</c:v>
                </c:pt>
                <c:pt idx="23">
                  <c:v>10.973113241202507</c:v>
                </c:pt>
                <c:pt idx="24">
                  <c:v>11.450205121254788</c:v>
                </c:pt>
                <c:pt idx="25">
                  <c:v>11.927297001307071</c:v>
                </c:pt>
                <c:pt idx="26">
                  <c:v>12.404388881359354</c:v>
                </c:pt>
                <c:pt idx="27">
                  <c:v>12.881480761411638</c:v>
                </c:pt>
                <c:pt idx="28">
                  <c:v>13.358572641463921</c:v>
                </c:pt>
                <c:pt idx="29">
                  <c:v>13.835664521516202</c:v>
                </c:pt>
                <c:pt idx="30">
                  <c:v>14.312756401568485</c:v>
                </c:pt>
                <c:pt idx="31">
                  <c:v>14.789848281620769</c:v>
                </c:pt>
                <c:pt idx="32">
                  <c:v>15.266940161673052</c:v>
                </c:pt>
                <c:pt idx="33">
                  <c:v>15.744032041725335</c:v>
                </c:pt>
                <c:pt idx="34">
                  <c:v>16.221123921777618</c:v>
                </c:pt>
                <c:pt idx="35">
                  <c:v>16.6982158018299</c:v>
                </c:pt>
                <c:pt idx="36">
                  <c:v>17.175307681882181</c:v>
                </c:pt>
                <c:pt idx="37">
                  <c:v>17.652399561934466</c:v>
                </c:pt>
                <c:pt idx="38">
                  <c:v>18.129491441986747</c:v>
                </c:pt>
                <c:pt idx="39">
                  <c:v>18.606583322039032</c:v>
                </c:pt>
                <c:pt idx="40">
                  <c:v>19.083675202091314</c:v>
                </c:pt>
                <c:pt idx="41">
                  <c:v>19.560767082143595</c:v>
                </c:pt>
                <c:pt idx="42">
                  <c:v>20.03785896219588</c:v>
                </c:pt>
                <c:pt idx="43">
                  <c:v>20.514950842248162</c:v>
                </c:pt>
                <c:pt idx="44">
                  <c:v>20.992042722300447</c:v>
                </c:pt>
                <c:pt idx="45">
                  <c:v>21.469134602352728</c:v>
                </c:pt>
                <c:pt idx="46">
                  <c:v>21.946226482405013</c:v>
                </c:pt>
                <c:pt idx="47">
                  <c:v>22.423318362457291</c:v>
                </c:pt>
                <c:pt idx="48">
                  <c:v>22.900410242509576</c:v>
                </c:pt>
                <c:pt idx="49">
                  <c:v>23.377502122561857</c:v>
                </c:pt>
                <c:pt idx="50">
                  <c:v>23.854594002614142</c:v>
                </c:pt>
                <c:pt idx="51">
                  <c:v>24.331685882666427</c:v>
                </c:pt>
                <c:pt idx="52">
                  <c:v>24.808777762718709</c:v>
                </c:pt>
                <c:pt idx="53">
                  <c:v>25.285869642770994</c:v>
                </c:pt>
                <c:pt idx="54">
                  <c:v>25.762961522823275</c:v>
                </c:pt>
                <c:pt idx="55">
                  <c:v>26.24005340287556</c:v>
                </c:pt>
                <c:pt idx="56">
                  <c:v>26.717145282927842</c:v>
                </c:pt>
                <c:pt idx="57">
                  <c:v>27.194237162980119</c:v>
                </c:pt>
                <c:pt idx="58">
                  <c:v>27.671329043032404</c:v>
                </c:pt>
                <c:pt idx="59">
                  <c:v>28.148420923084686</c:v>
                </c:pt>
                <c:pt idx="60">
                  <c:v>28.625512803136971</c:v>
                </c:pt>
                <c:pt idx="61">
                  <c:v>29.102604683189252</c:v>
                </c:pt>
                <c:pt idx="62">
                  <c:v>29.579696563241537</c:v>
                </c:pt>
                <c:pt idx="63">
                  <c:v>30.056788443293819</c:v>
                </c:pt>
                <c:pt idx="64">
                  <c:v>30.533880323346104</c:v>
                </c:pt>
                <c:pt idx="65">
                  <c:v>31.010972203398385</c:v>
                </c:pt>
                <c:pt idx="66">
                  <c:v>31.48806408345067</c:v>
                </c:pt>
                <c:pt idx="67">
                  <c:v>31.965155963502951</c:v>
                </c:pt>
                <c:pt idx="68">
                  <c:v>32.442247843555236</c:v>
                </c:pt>
                <c:pt idx="69">
                  <c:v>32.919339723607514</c:v>
                </c:pt>
                <c:pt idx="70">
                  <c:v>33.396431603659799</c:v>
                </c:pt>
                <c:pt idx="71">
                  <c:v>33.873523483712077</c:v>
                </c:pt>
                <c:pt idx="72">
                  <c:v>34.350615363764362</c:v>
                </c:pt>
                <c:pt idx="73">
                  <c:v>34.827707243816647</c:v>
                </c:pt>
                <c:pt idx="74">
                  <c:v>35.304799123868932</c:v>
                </c:pt>
                <c:pt idx="75">
                  <c:v>35.781891003921217</c:v>
                </c:pt>
                <c:pt idx="76">
                  <c:v>36.258982883973495</c:v>
                </c:pt>
                <c:pt idx="77">
                  <c:v>36.73607476402578</c:v>
                </c:pt>
                <c:pt idx="78">
                  <c:v>37.213166644078065</c:v>
                </c:pt>
                <c:pt idx="79">
                  <c:v>37.69025852413035</c:v>
                </c:pt>
                <c:pt idx="80">
                  <c:v>38.167350404182628</c:v>
                </c:pt>
                <c:pt idx="81">
                  <c:v>38.644442284234913</c:v>
                </c:pt>
                <c:pt idx="82">
                  <c:v>39.121534164287191</c:v>
                </c:pt>
                <c:pt idx="83">
                  <c:v>39.598626044339476</c:v>
                </c:pt>
                <c:pt idx="84">
                  <c:v>40.075717924391761</c:v>
                </c:pt>
                <c:pt idx="85">
                  <c:v>40.552809804444038</c:v>
                </c:pt>
                <c:pt idx="86">
                  <c:v>41.029901684496323</c:v>
                </c:pt>
                <c:pt idx="87">
                  <c:v>41.506993564548608</c:v>
                </c:pt>
                <c:pt idx="88">
                  <c:v>41.984085444600893</c:v>
                </c:pt>
                <c:pt idx="89">
                  <c:v>42.461177324653171</c:v>
                </c:pt>
                <c:pt idx="90">
                  <c:v>42.938269204705456</c:v>
                </c:pt>
                <c:pt idx="91">
                  <c:v>43.415361084757741</c:v>
                </c:pt>
                <c:pt idx="92">
                  <c:v>43.892452964810026</c:v>
                </c:pt>
                <c:pt idx="93">
                  <c:v>44.369544844862304</c:v>
                </c:pt>
                <c:pt idx="94">
                  <c:v>44.846636724914582</c:v>
                </c:pt>
                <c:pt idx="95">
                  <c:v>45.323728604966867</c:v>
                </c:pt>
                <c:pt idx="96">
                  <c:v>45.800820485019152</c:v>
                </c:pt>
                <c:pt idx="97">
                  <c:v>46.277912365071437</c:v>
                </c:pt>
                <c:pt idx="98">
                  <c:v>46.755004245123715</c:v>
                </c:pt>
                <c:pt idx="99">
                  <c:v>47.232096125176</c:v>
                </c:pt>
                <c:pt idx="100">
                  <c:v>47.661478817223056</c:v>
                </c:pt>
                <c:pt idx="101">
                  <c:v>47.70441708642776</c:v>
                </c:pt>
              </c:numCache>
            </c:numRef>
          </c:xVal>
          <c:yVal>
            <c:numRef>
              <c:f>'M36'!$E$69:$E$170</c:f>
              <c:numCache>
                <c:formatCode>0.00</c:formatCode>
                <c:ptCount val="102"/>
                <c:pt idx="0">
                  <c:v>1.0863794457793303</c:v>
                </c:pt>
                <c:pt idx="1">
                  <c:v>1.0863794457793303</c:v>
                </c:pt>
                <c:pt idx="2">
                  <c:v>1.0863794457793303</c:v>
                </c:pt>
                <c:pt idx="3">
                  <c:v>1.0863794457793303</c:v>
                </c:pt>
                <c:pt idx="4">
                  <c:v>1.0863794457793303</c:v>
                </c:pt>
                <c:pt idx="5">
                  <c:v>1.0863794457793303</c:v>
                </c:pt>
                <c:pt idx="6">
                  <c:v>1.0863794457793303</c:v>
                </c:pt>
                <c:pt idx="7">
                  <c:v>1.0863794457793303</c:v>
                </c:pt>
                <c:pt idx="8">
                  <c:v>1.0863794457793303</c:v>
                </c:pt>
                <c:pt idx="9">
                  <c:v>1.0863794457793303</c:v>
                </c:pt>
                <c:pt idx="10">
                  <c:v>1.0863794457793303</c:v>
                </c:pt>
                <c:pt idx="11">
                  <c:v>1.0863794457793303</c:v>
                </c:pt>
                <c:pt idx="12">
                  <c:v>1.0863794457793303</c:v>
                </c:pt>
                <c:pt idx="13">
                  <c:v>2.6930140973016208</c:v>
                </c:pt>
                <c:pt idx="14">
                  <c:v>2.7532397323470663</c:v>
                </c:pt>
                <c:pt idx="15">
                  <c:v>2.8134653673925119</c:v>
                </c:pt>
                <c:pt idx="16">
                  <c:v>2.8736910024379574</c:v>
                </c:pt>
                <c:pt idx="17">
                  <c:v>2.9339166374834029</c:v>
                </c:pt>
                <c:pt idx="18">
                  <c:v>2.994142272528848</c:v>
                </c:pt>
                <c:pt idx="19">
                  <c:v>3.0543679075742936</c:v>
                </c:pt>
                <c:pt idx="20">
                  <c:v>3.1145935426197391</c:v>
                </c:pt>
                <c:pt idx="21">
                  <c:v>3.1748191776651846</c:v>
                </c:pt>
                <c:pt idx="22">
                  <c:v>3.2350448127106302</c:v>
                </c:pt>
                <c:pt idx="23">
                  <c:v>3.2952704477560757</c:v>
                </c:pt>
                <c:pt idx="24">
                  <c:v>3.3554960828015212</c:v>
                </c:pt>
                <c:pt idx="25">
                  <c:v>3.4157217178469668</c:v>
                </c:pt>
                <c:pt idx="26">
                  <c:v>3.4759473528924123</c:v>
                </c:pt>
                <c:pt idx="27">
                  <c:v>3.5361729879378578</c:v>
                </c:pt>
                <c:pt idx="28">
                  <c:v>3.5963986229833034</c:v>
                </c:pt>
                <c:pt idx="29">
                  <c:v>3.6566242580287485</c:v>
                </c:pt>
                <c:pt idx="30">
                  <c:v>3.716849893074194</c:v>
                </c:pt>
                <c:pt idx="31">
                  <c:v>3.7770755281196395</c:v>
                </c:pt>
                <c:pt idx="32">
                  <c:v>3.8373011631650851</c:v>
                </c:pt>
                <c:pt idx="33">
                  <c:v>3.8975267982105306</c:v>
                </c:pt>
                <c:pt idx="34">
                  <c:v>3.9577524332559761</c:v>
                </c:pt>
                <c:pt idx="35">
                  <c:v>4.0179780683014217</c:v>
                </c:pt>
                <c:pt idx="36">
                  <c:v>4.0782037033468672</c:v>
                </c:pt>
                <c:pt idx="37">
                  <c:v>4.1384293383923128</c:v>
                </c:pt>
                <c:pt idx="38">
                  <c:v>4.1986549734377583</c:v>
                </c:pt>
                <c:pt idx="39">
                  <c:v>4.2588806084832038</c:v>
                </c:pt>
                <c:pt idx="40">
                  <c:v>4.3191062435286494</c:v>
                </c:pt>
                <c:pt idx="41">
                  <c:v>4.379331878574094</c:v>
                </c:pt>
                <c:pt idx="42">
                  <c:v>4.4395575136195404</c:v>
                </c:pt>
                <c:pt idx="43">
                  <c:v>4.4997831486649851</c:v>
                </c:pt>
                <c:pt idx="44">
                  <c:v>4.5600087837104315</c:v>
                </c:pt>
                <c:pt idx="45">
                  <c:v>4.6202344187558761</c:v>
                </c:pt>
                <c:pt idx="46">
                  <c:v>4.6804600538013226</c:v>
                </c:pt>
                <c:pt idx="47">
                  <c:v>4.7406856888467672</c:v>
                </c:pt>
                <c:pt idx="48">
                  <c:v>4.8009113238922128</c:v>
                </c:pt>
                <c:pt idx="49">
                  <c:v>4.8611369589376583</c:v>
                </c:pt>
                <c:pt idx="50">
                  <c:v>4.9213625939831047</c:v>
                </c:pt>
                <c:pt idx="51">
                  <c:v>4.9815882290285494</c:v>
                </c:pt>
                <c:pt idx="52">
                  <c:v>5.0418138640739949</c:v>
                </c:pt>
                <c:pt idx="53">
                  <c:v>5.1020394991194404</c:v>
                </c:pt>
                <c:pt idx="54">
                  <c:v>5.1622651341648869</c:v>
                </c:pt>
                <c:pt idx="55">
                  <c:v>5.2224907692103315</c:v>
                </c:pt>
                <c:pt idx="56">
                  <c:v>5.282716404255777</c:v>
                </c:pt>
                <c:pt idx="57">
                  <c:v>5.3429420393012217</c:v>
                </c:pt>
                <c:pt idx="58">
                  <c:v>5.4031676743466672</c:v>
                </c:pt>
                <c:pt idx="59">
                  <c:v>5.4633933093921137</c:v>
                </c:pt>
                <c:pt idx="60">
                  <c:v>5.5236189444375592</c:v>
                </c:pt>
                <c:pt idx="61">
                  <c:v>5.5838445794830038</c:v>
                </c:pt>
                <c:pt idx="62">
                  <c:v>5.6440702145284494</c:v>
                </c:pt>
                <c:pt idx="63">
                  <c:v>5.7042958495738958</c:v>
                </c:pt>
                <c:pt idx="64">
                  <c:v>5.7645214846193413</c:v>
                </c:pt>
                <c:pt idx="65">
                  <c:v>5.824747119664786</c:v>
                </c:pt>
                <c:pt idx="66">
                  <c:v>5.8849727547102315</c:v>
                </c:pt>
                <c:pt idx="67">
                  <c:v>5.9451983897556779</c:v>
                </c:pt>
                <c:pt idx="68">
                  <c:v>6.0054240248011235</c:v>
                </c:pt>
                <c:pt idx="69">
                  <c:v>6.0656496598465681</c:v>
                </c:pt>
                <c:pt idx="70">
                  <c:v>6.1258752948920137</c:v>
                </c:pt>
                <c:pt idx="71">
                  <c:v>6.1861009299374592</c:v>
                </c:pt>
                <c:pt idx="72">
                  <c:v>6.2463265649829047</c:v>
                </c:pt>
                <c:pt idx="73">
                  <c:v>6.3065522000283503</c:v>
                </c:pt>
                <c:pt idx="74">
                  <c:v>6.3667778350737967</c:v>
                </c:pt>
                <c:pt idx="75">
                  <c:v>6.4270034701192413</c:v>
                </c:pt>
                <c:pt idx="76">
                  <c:v>6.4872291051646869</c:v>
                </c:pt>
                <c:pt idx="77">
                  <c:v>6.5474547402101324</c:v>
                </c:pt>
                <c:pt idx="78">
                  <c:v>6.6076803752555788</c:v>
                </c:pt>
                <c:pt idx="79">
                  <c:v>6.6679060103010235</c:v>
                </c:pt>
                <c:pt idx="80">
                  <c:v>6.728131645346469</c:v>
                </c:pt>
                <c:pt idx="81">
                  <c:v>6.7883572803919145</c:v>
                </c:pt>
                <c:pt idx="82">
                  <c:v>6.8485829154373592</c:v>
                </c:pt>
                <c:pt idx="83">
                  <c:v>6.9088085504828056</c:v>
                </c:pt>
                <c:pt idx="84">
                  <c:v>6.9690341855282512</c:v>
                </c:pt>
                <c:pt idx="85">
                  <c:v>7.0292598205736958</c:v>
                </c:pt>
                <c:pt idx="86">
                  <c:v>7.0894854556191413</c:v>
                </c:pt>
                <c:pt idx="87">
                  <c:v>7.1497110906645878</c:v>
                </c:pt>
                <c:pt idx="88">
                  <c:v>7.2099367257100333</c:v>
                </c:pt>
                <c:pt idx="89">
                  <c:v>7.2701623607554779</c:v>
                </c:pt>
                <c:pt idx="90">
                  <c:v>7.3303879958009235</c:v>
                </c:pt>
                <c:pt idx="91">
                  <c:v>7.3906136308463699</c:v>
                </c:pt>
                <c:pt idx="92">
                  <c:v>7.4508392658918154</c:v>
                </c:pt>
                <c:pt idx="93">
                  <c:v>7.5110649009372601</c:v>
                </c:pt>
                <c:pt idx="94">
                  <c:v>7.5712905359827047</c:v>
                </c:pt>
                <c:pt idx="95">
                  <c:v>7.6315161710281512</c:v>
                </c:pt>
                <c:pt idx="96">
                  <c:v>7.6917418060735967</c:v>
                </c:pt>
                <c:pt idx="97">
                  <c:v>7.7519674411190422</c:v>
                </c:pt>
                <c:pt idx="98">
                  <c:v>7.8121930761644878</c:v>
                </c:pt>
                <c:pt idx="99">
                  <c:v>7.8724187112099333</c:v>
                </c:pt>
                <c:pt idx="100">
                  <c:v>7.9266217827508338</c:v>
                </c:pt>
                <c:pt idx="101">
                  <c:v>7.9320420899049244</c:v>
                </c:pt>
              </c:numCache>
            </c:numRef>
          </c:yVal>
          <c:smooth val="1"/>
        </c:ser>
        <c:axId val="86586496"/>
        <c:axId val="86588416"/>
      </c:scatterChart>
      <c:valAx>
        <c:axId val="86586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Time, h</a:t>
                </a:r>
              </a:p>
            </c:rich>
          </c:tx>
          <c:layout/>
        </c:title>
        <c:numFmt formatCode="0" sourceLinked="0"/>
        <c:minorTickMark val="out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6588416"/>
        <c:crosses val="autoZero"/>
        <c:crossBetween val="midCat"/>
      </c:valAx>
      <c:valAx>
        <c:axId val="86588416"/>
        <c:scaling>
          <c:orientation val="minMax"/>
          <c:max val="1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log/g</a:t>
                </a:r>
              </a:p>
            </c:rich>
          </c:tx>
          <c:layout/>
        </c:title>
        <c:numFmt formatCode="0.0" sourceLinked="0"/>
        <c:majorTickMark val="cross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658649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lgDash"/>
        </a:ln>
      </c:spPr>
    </c:plotArea>
    <c:legend>
      <c:legendPos val="r"/>
      <c:layout>
        <c:manualLayout>
          <c:xMode val="edge"/>
          <c:yMode val="edge"/>
          <c:x val="0.2600001908852303"/>
          <c:y val="0.21212179056130384"/>
          <c:w val="0.32181837270341213"/>
          <c:h val="0.225895895244499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819149</xdr:colOff>
      <xdr:row>0</xdr:row>
      <xdr:rowOff>85725</xdr:rowOff>
    </xdr:from>
    <xdr:to>
      <xdr:col>15</xdr:col>
      <xdr:colOff>552449</xdr:colOff>
      <xdr:row>24</xdr:row>
      <xdr:rowOff>152400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M171"/>
  <sheetViews>
    <sheetView tabSelected="1" workbookViewId="0">
      <selection activeCell="B19" sqref="B19"/>
    </sheetView>
  </sheetViews>
  <sheetFormatPr defaultRowHeight="15.75"/>
  <cols>
    <col min="1" max="1" width="16.42578125" style="1" customWidth="1"/>
    <col min="2" max="2" width="11.85546875" style="1" customWidth="1"/>
    <col min="3" max="3" width="15.7109375" style="1" customWidth="1"/>
    <col min="4" max="4" width="13.5703125" style="1" customWidth="1"/>
    <col min="5" max="5" width="9.140625" style="1"/>
    <col min="6" max="6" width="7.7109375" style="1" bestFit="1" customWidth="1"/>
    <col min="7" max="7" width="7" style="1" bestFit="1" customWidth="1"/>
    <col min="8" max="8" width="6.85546875" style="1" bestFit="1" customWidth="1"/>
    <col min="9" max="9" width="7" style="1" bestFit="1" customWidth="1"/>
    <col min="10" max="16384" width="9.140625" style="1"/>
  </cols>
  <sheetData>
    <row r="1" spans="1:11" ht="18" customHeight="1">
      <c r="A1" s="13" t="s">
        <v>7</v>
      </c>
      <c r="B1" s="13" t="s">
        <v>8</v>
      </c>
      <c r="C1" s="13" t="s">
        <v>15</v>
      </c>
      <c r="D1" s="13" t="s">
        <v>9</v>
      </c>
    </row>
    <row r="2" spans="1:11" ht="18" customHeight="1">
      <c r="A2" s="1" t="s">
        <v>24</v>
      </c>
      <c r="B2" s="1" t="s">
        <v>35</v>
      </c>
      <c r="C2" s="1" t="s">
        <v>21</v>
      </c>
      <c r="D2" s="2">
        <v>0.5</v>
      </c>
    </row>
    <row r="3" spans="1:11" ht="18" customHeight="1">
      <c r="A3" s="12" t="s">
        <v>10</v>
      </c>
      <c r="B3" s="14" t="s">
        <v>33</v>
      </c>
      <c r="C3" s="12" t="s">
        <v>16</v>
      </c>
      <c r="D3" s="15">
        <v>37</v>
      </c>
    </row>
    <row r="4" spans="1:11" ht="18" customHeight="1"/>
    <row r="5" spans="1:11" ht="18" customHeight="1">
      <c r="A5" s="13" t="s">
        <v>25</v>
      </c>
      <c r="B5" s="13" t="s">
        <v>8</v>
      </c>
      <c r="C5" s="13" t="s">
        <v>9</v>
      </c>
    </row>
    <row r="6" spans="1:11" ht="18" customHeight="1">
      <c r="A6" s="3" t="s">
        <v>22</v>
      </c>
      <c r="B6" s="1" t="s">
        <v>0</v>
      </c>
      <c r="C6" s="4">
        <f>IF(D3&lt;=12,C10,EXP('M36'!I70+('M36'!I71*'M36'!D3)+('M36'!I72*('M36'!D3^2))))</f>
        <v>6.0628197673347035</v>
      </c>
    </row>
    <row r="7" spans="1:11" ht="18" customHeight="1">
      <c r="A7" s="3" t="s">
        <v>23</v>
      </c>
      <c r="B7" s="1" t="s">
        <v>34</v>
      </c>
      <c r="C7" s="5">
        <f>EXP('M36'!J70+('M36'!J71*'M36'!D3)+('M36'!J72*('M36'!D3^2)))</f>
        <v>0.12623487752263898</v>
      </c>
      <c r="K7" s="6"/>
    </row>
    <row r="8" spans="1:11" ht="18" customHeight="1">
      <c r="A8" s="1" t="s">
        <v>36</v>
      </c>
      <c r="B8" s="1" t="s">
        <v>35</v>
      </c>
      <c r="C8" s="7">
        <f>EXP('M36'!K70+('M36'!K71*'M36'!D3)+('M36'!K72*('M36'!D3^2)))</f>
        <v>1.1727588915586609</v>
      </c>
      <c r="K8" s="6"/>
    </row>
    <row r="9" spans="1:11" ht="18" customHeight="1">
      <c r="A9" s="1" t="s">
        <v>37</v>
      </c>
      <c r="B9" s="1" t="s">
        <v>35</v>
      </c>
      <c r="C9" s="7">
        <f>EXP('M36'!L70+('M36'!L71*'M36'!D3)+('M36'!L72*('M36'!D3^2)))</f>
        <v>4.3508403049643203</v>
      </c>
      <c r="K9" s="6"/>
    </row>
    <row r="10" spans="1:11" ht="18" customHeight="1">
      <c r="A10" s="3" t="s">
        <v>27</v>
      </c>
      <c r="B10" s="1" t="s">
        <v>0</v>
      </c>
      <c r="C10" s="4">
        <f>EXP('M36'!M70+('M36'!M71*'M36'!D3)+('M36'!M72*('M36'!D3^2)))</f>
        <v>47.709188005228285</v>
      </c>
      <c r="K10" s="6"/>
    </row>
    <row r="11" spans="1:11" ht="18" customHeight="1">
      <c r="A11" s="12"/>
      <c r="B11" s="12" t="s">
        <v>1</v>
      </c>
      <c r="C11" s="16">
        <f>C10/24</f>
        <v>1.9878828335511785</v>
      </c>
      <c r="K11" s="6"/>
    </row>
    <row r="12" spans="1:11" ht="18" customHeight="1">
      <c r="C12" s="4"/>
      <c r="K12" s="6"/>
    </row>
    <row r="13" spans="1:11" ht="18" customHeight="1">
      <c r="C13" s="4"/>
      <c r="K13" s="6"/>
    </row>
    <row r="14" spans="1:11" ht="18" customHeight="1">
      <c r="C14" s="4"/>
      <c r="K14" s="6"/>
    </row>
    <row r="15" spans="1:11" ht="18" customHeight="1">
      <c r="C15" s="4"/>
      <c r="K15" s="6"/>
    </row>
    <row r="16" spans="1:11" ht="18" customHeight="1">
      <c r="C16" s="4"/>
      <c r="K16" s="6"/>
    </row>
    <row r="17" spans="3:11" ht="18" customHeight="1">
      <c r="C17" s="4"/>
      <c r="K17" s="6"/>
    </row>
    <row r="18" spans="3:11" ht="18" customHeight="1">
      <c r="C18" s="4"/>
      <c r="K18" s="6"/>
    </row>
    <row r="19" spans="3:11" ht="18" customHeight="1">
      <c r="C19" s="4"/>
      <c r="K19" s="6"/>
    </row>
    <row r="20" spans="3:11" ht="18" customHeight="1">
      <c r="C20" s="4"/>
      <c r="K20" s="6"/>
    </row>
    <row r="21" spans="3:11" ht="18" customHeight="1">
      <c r="C21" s="4"/>
      <c r="K21" s="6"/>
    </row>
    <row r="22" spans="3:11" ht="18" customHeight="1">
      <c r="C22" s="4"/>
      <c r="K22" s="6"/>
    </row>
    <row r="23" spans="3:11" ht="18" customHeight="1">
      <c r="C23" s="4"/>
      <c r="K23" s="6"/>
    </row>
    <row r="24" spans="3:11" ht="18" customHeight="1">
      <c r="C24" s="4"/>
      <c r="K24" s="6"/>
    </row>
    <row r="25" spans="3:11" ht="18" customHeight="1">
      <c r="C25" s="4"/>
      <c r="K25" s="6"/>
    </row>
    <row r="26" spans="3:11" ht="18" customHeight="1">
      <c r="C26" s="4"/>
      <c r="K26" s="6"/>
    </row>
    <row r="27" spans="3:11" ht="18" customHeight="1">
      <c r="C27" s="4"/>
      <c r="K27" s="6"/>
    </row>
    <row r="28" spans="3:11" ht="18" customHeight="1">
      <c r="C28" s="4"/>
      <c r="K28" s="6"/>
    </row>
    <row r="29" spans="3:11" ht="18" customHeight="1">
      <c r="C29" s="4"/>
      <c r="K29" s="6"/>
    </row>
    <row r="30" spans="3:11" ht="18" customHeight="1">
      <c r="C30" s="4"/>
      <c r="K30" s="6"/>
    </row>
    <row r="31" spans="3:11" ht="18" customHeight="1">
      <c r="C31" s="4"/>
      <c r="K31" s="6"/>
    </row>
    <row r="32" spans="3:11" ht="18" customHeight="1">
      <c r="C32" s="4"/>
      <c r="K32" s="6"/>
    </row>
    <row r="33" spans="3:11" ht="18" customHeight="1">
      <c r="C33" s="4"/>
      <c r="K33" s="6"/>
    </row>
    <row r="34" spans="3:11" ht="18" customHeight="1">
      <c r="C34" s="4"/>
      <c r="K34" s="6"/>
    </row>
    <row r="35" spans="3:11" ht="18" customHeight="1">
      <c r="C35" s="4"/>
      <c r="K35" s="6"/>
    </row>
    <row r="36" spans="3:11" ht="18" customHeight="1">
      <c r="C36" s="4"/>
      <c r="K36" s="6"/>
    </row>
    <row r="37" spans="3:11" ht="18" customHeight="1">
      <c r="C37" s="4"/>
      <c r="K37" s="6"/>
    </row>
    <row r="38" spans="3:11" ht="18" customHeight="1">
      <c r="C38" s="4"/>
      <c r="K38" s="6"/>
    </row>
    <row r="39" spans="3:11" ht="18" customHeight="1">
      <c r="C39" s="4"/>
      <c r="K39" s="6"/>
    </row>
    <row r="40" spans="3:11" ht="18" customHeight="1">
      <c r="C40" s="4"/>
      <c r="K40" s="6"/>
    </row>
    <row r="41" spans="3:11" ht="18" customHeight="1">
      <c r="C41" s="4"/>
      <c r="K41" s="6"/>
    </row>
    <row r="42" spans="3:11" ht="18" customHeight="1">
      <c r="C42" s="4"/>
      <c r="K42" s="6"/>
    </row>
    <row r="43" spans="3:11" ht="18" customHeight="1">
      <c r="C43" s="4"/>
      <c r="K43" s="6"/>
    </row>
    <row r="44" spans="3:11" ht="18" customHeight="1">
      <c r="C44" s="4"/>
      <c r="K44" s="6"/>
    </row>
    <row r="45" spans="3:11" ht="18" customHeight="1">
      <c r="C45" s="4"/>
      <c r="K45" s="6"/>
    </row>
    <row r="46" spans="3:11" ht="18" customHeight="1">
      <c r="C46" s="4"/>
      <c r="K46" s="6"/>
    </row>
    <row r="47" spans="3:11" ht="18" customHeight="1">
      <c r="C47" s="4"/>
      <c r="K47" s="6"/>
    </row>
    <row r="48" spans="3:11" ht="18" customHeight="1">
      <c r="C48" s="4"/>
      <c r="K48" s="6"/>
    </row>
    <row r="49" spans="3:11" ht="18" customHeight="1">
      <c r="C49" s="4"/>
      <c r="K49" s="6"/>
    </row>
    <row r="50" spans="3:11" ht="18" customHeight="1">
      <c r="C50" s="4"/>
      <c r="K50" s="6"/>
    </row>
    <row r="51" spans="3:11" ht="18" customHeight="1">
      <c r="C51" s="4"/>
      <c r="K51" s="6"/>
    </row>
    <row r="52" spans="3:11" ht="18" customHeight="1">
      <c r="C52" s="4"/>
      <c r="K52" s="6"/>
    </row>
    <row r="53" spans="3:11" ht="18" customHeight="1">
      <c r="C53" s="4"/>
      <c r="K53" s="6"/>
    </row>
    <row r="54" spans="3:11" ht="18" customHeight="1">
      <c r="C54" s="4"/>
      <c r="K54" s="6"/>
    </row>
    <row r="55" spans="3:11" ht="18" customHeight="1">
      <c r="C55" s="4"/>
      <c r="K55" s="6"/>
    </row>
    <row r="56" spans="3:11" ht="18" customHeight="1">
      <c r="C56" s="4"/>
      <c r="K56" s="6"/>
    </row>
    <row r="57" spans="3:11" ht="18" customHeight="1">
      <c r="C57" s="4"/>
      <c r="K57" s="6"/>
    </row>
    <row r="58" spans="3:11" ht="18" customHeight="1">
      <c r="C58" s="4"/>
      <c r="K58" s="6"/>
    </row>
    <row r="59" spans="3:11" ht="18" customHeight="1">
      <c r="C59" s="4"/>
      <c r="K59" s="6"/>
    </row>
    <row r="60" spans="3:11" ht="18" customHeight="1">
      <c r="C60" s="4"/>
      <c r="K60" s="6"/>
    </row>
    <row r="61" spans="3:11" ht="18" customHeight="1">
      <c r="C61" s="4"/>
      <c r="K61" s="6"/>
    </row>
    <row r="62" spans="3:11" ht="18" customHeight="1">
      <c r="C62" s="4"/>
      <c r="K62" s="6"/>
    </row>
    <row r="63" spans="3:11" ht="18" customHeight="1">
      <c r="C63" s="4"/>
      <c r="K63" s="6"/>
    </row>
    <row r="64" spans="3:11" ht="18" customHeight="1">
      <c r="C64" s="4"/>
      <c r="K64" s="6"/>
    </row>
    <row r="65" spans="1:13" ht="18" customHeight="1">
      <c r="C65" s="4"/>
      <c r="K65" s="6"/>
    </row>
    <row r="66" spans="1:13" ht="18" customHeight="1">
      <c r="C66" s="8"/>
      <c r="K66" s="6"/>
    </row>
    <row r="67" spans="1:13" ht="18" customHeight="1">
      <c r="C67" s="8"/>
      <c r="K67" s="6"/>
    </row>
    <row r="68" spans="1:13" ht="18" customHeight="1">
      <c r="B68" s="1" t="s">
        <v>11</v>
      </c>
      <c r="C68" s="9" t="s">
        <v>12</v>
      </c>
      <c r="D68" s="9" t="s">
        <v>14</v>
      </c>
      <c r="E68" s="9" t="s">
        <v>13</v>
      </c>
      <c r="K68" s="6"/>
    </row>
    <row r="69" spans="1:13" ht="18" customHeight="1">
      <c r="A69" s="1">
        <v>0</v>
      </c>
      <c r="B69" s="8">
        <v>0</v>
      </c>
      <c r="C69" s="10">
        <f>IF(B69&lt;$C$6,D69-($C$8/2),IF(B69&gt;$C$6,D69-($C$9/2)))</f>
        <v>-8.6379445779330433E-2</v>
      </c>
      <c r="D69" s="10">
        <f>D2</f>
        <v>0.5</v>
      </c>
      <c r="E69" s="10">
        <f>IF(B69&lt;$C$6,D69+($C$8/2),IF(B69&gt;$C$6,D69+($C$9/2)))</f>
        <v>1.0863794457793303</v>
      </c>
      <c r="H69" s="11" t="s">
        <v>2</v>
      </c>
      <c r="I69" s="1" t="s">
        <v>28</v>
      </c>
      <c r="J69" s="1" t="s">
        <v>29</v>
      </c>
      <c r="K69" s="1" t="s">
        <v>30</v>
      </c>
      <c r="L69" s="1" t="s">
        <v>31</v>
      </c>
      <c r="M69" s="1" t="s">
        <v>32</v>
      </c>
    </row>
    <row r="70" spans="1:13" ht="18" customHeight="1">
      <c r="A70" s="1">
        <v>0.01</v>
      </c>
      <c r="B70" s="8">
        <f>$C$10*A70</f>
        <v>0.47709188005228287</v>
      </c>
      <c r="C70" s="10">
        <f t="shared" ref="C70:C133" si="0">IF(B70&lt;$C$6,D70-($C$8/2),IF(B70&gt;$C$6,D70-($C$9/2)))</f>
        <v>-8.6379445779330433E-2</v>
      </c>
      <c r="D70" s="10">
        <f t="shared" ref="D70:D101" si="1">IF(B70&lt;$C$6,$D$69,$D$69+($C$7*(B70-$C$6)))</f>
        <v>0.5</v>
      </c>
      <c r="E70" s="10">
        <f t="shared" ref="E70:E79" si="2">IF(B70&lt;$C$6,D70+($C$8/2),IF(B70&gt;$C$6,D70+($C$9/2)))</f>
        <v>1.0863794457793303</v>
      </c>
      <c r="H70" s="11" t="s">
        <v>4</v>
      </c>
      <c r="I70" s="11">
        <v>7.2309999999999999</v>
      </c>
      <c r="J70" s="11">
        <v>-12.67</v>
      </c>
      <c r="K70" s="11">
        <v>-1.591</v>
      </c>
      <c r="L70" s="11">
        <v>-1.121</v>
      </c>
      <c r="M70" s="11">
        <v>7.2450000000000001</v>
      </c>
    </row>
    <row r="71" spans="1:13" ht="18" customHeight="1">
      <c r="A71" s="1">
        <v>0.02</v>
      </c>
      <c r="B71" s="8">
        <f t="shared" ref="B71:B134" si="3">$C$10*A71</f>
        <v>0.95418376010456574</v>
      </c>
      <c r="C71" s="10">
        <f t="shared" si="0"/>
        <v>-8.6379445779330433E-2</v>
      </c>
      <c r="D71" s="10">
        <f t="shared" si="1"/>
        <v>0.5</v>
      </c>
      <c r="E71" s="10">
        <f t="shared" si="2"/>
        <v>1.0863794457793303</v>
      </c>
      <c r="H71" s="11" t="s">
        <v>5</v>
      </c>
      <c r="I71" s="11">
        <v>-0.23830000000000001</v>
      </c>
      <c r="J71" s="11">
        <v>0.65349999999999997</v>
      </c>
      <c r="K71" s="11">
        <v>0.15049999999999999</v>
      </c>
      <c r="L71" s="11">
        <v>0.15140000000000001</v>
      </c>
      <c r="M71" s="11">
        <v>-0.15409999999999999</v>
      </c>
    </row>
    <row r="72" spans="1:13" ht="18" customHeight="1">
      <c r="A72" s="1">
        <v>0.03</v>
      </c>
      <c r="B72" s="8">
        <f t="shared" si="3"/>
        <v>1.4312756401568485</v>
      </c>
      <c r="C72" s="10">
        <f t="shared" si="0"/>
        <v>-8.6379445779330433E-2</v>
      </c>
      <c r="D72" s="10">
        <f t="shared" si="1"/>
        <v>0.5</v>
      </c>
      <c r="E72" s="10">
        <f t="shared" si="2"/>
        <v>1.0863794457793303</v>
      </c>
      <c r="H72" s="11" t="s">
        <v>6</v>
      </c>
      <c r="I72" s="11">
        <v>2.4750000000000002E-3</v>
      </c>
      <c r="J72" s="11">
        <v>-9.9190000000000007E-3</v>
      </c>
      <c r="K72" s="11">
        <v>-2.7889999999999998E-3</v>
      </c>
      <c r="L72" s="11">
        <v>-2.199E-3</v>
      </c>
      <c r="M72" s="11">
        <v>1.696E-3</v>
      </c>
    </row>
    <row r="73" spans="1:13" ht="18" customHeight="1">
      <c r="A73" s="1">
        <v>0.04</v>
      </c>
      <c r="B73" s="8">
        <f t="shared" si="3"/>
        <v>1.9083675202091315</v>
      </c>
      <c r="C73" s="10">
        <f t="shared" si="0"/>
        <v>-8.6379445779330433E-2</v>
      </c>
      <c r="D73" s="10">
        <f t="shared" si="1"/>
        <v>0.5</v>
      </c>
      <c r="E73" s="10">
        <f t="shared" si="2"/>
        <v>1.0863794457793303</v>
      </c>
      <c r="H73" s="11" t="s">
        <v>3</v>
      </c>
      <c r="I73" s="11"/>
      <c r="J73" s="11"/>
      <c r="K73" s="11"/>
      <c r="L73" s="11"/>
      <c r="M73" s="11"/>
    </row>
    <row r="74" spans="1:13" ht="18" customHeight="1">
      <c r="A74" s="1">
        <v>0.05</v>
      </c>
      <c r="B74" s="8">
        <f t="shared" si="3"/>
        <v>2.3854594002614142</v>
      </c>
      <c r="C74" s="10">
        <f t="shared" si="0"/>
        <v>-8.6379445779330433E-2</v>
      </c>
      <c r="D74" s="10">
        <f t="shared" si="1"/>
        <v>0.5</v>
      </c>
      <c r="E74" s="10">
        <f t="shared" si="2"/>
        <v>1.0863794457793303</v>
      </c>
      <c r="H74" s="11" t="s">
        <v>4</v>
      </c>
      <c r="I74" s="11">
        <v>1.2390000000000001</v>
      </c>
      <c r="J74" s="11">
        <v>1.8089999999999999</v>
      </c>
      <c r="K74" s="11">
        <v>0.28389999999999999</v>
      </c>
      <c r="L74" s="11">
        <v>0.86929999999999996</v>
      </c>
      <c r="M74" s="11">
        <v>0.39989999999999998</v>
      </c>
    </row>
    <row r="75" spans="1:13" ht="18" customHeight="1">
      <c r="A75" s="1">
        <v>0.06</v>
      </c>
      <c r="B75" s="8">
        <f t="shared" si="3"/>
        <v>2.862551280313697</v>
      </c>
      <c r="C75" s="10">
        <f t="shared" si="0"/>
        <v>-8.6379445779330433E-2</v>
      </c>
      <c r="D75" s="10">
        <f t="shared" si="1"/>
        <v>0.5</v>
      </c>
      <c r="E75" s="10">
        <f t="shared" si="2"/>
        <v>1.0863794457793303</v>
      </c>
      <c r="H75" s="11" t="s">
        <v>5</v>
      </c>
      <c r="I75" s="11">
        <v>9.8150000000000001E-2</v>
      </c>
      <c r="J75" s="11">
        <v>0.1434</v>
      </c>
      <c r="K75" s="11">
        <v>2.792E-2</v>
      </c>
      <c r="L75" s="11">
        <v>6.8879999999999997E-2</v>
      </c>
      <c r="M75" s="11">
        <v>3.8269999999999998E-2</v>
      </c>
    </row>
    <row r="76" spans="1:13" ht="18" customHeight="1">
      <c r="A76" s="1">
        <v>7.0000000000000007E-2</v>
      </c>
      <c r="B76" s="8">
        <f t="shared" si="3"/>
        <v>3.3396431603659802</v>
      </c>
      <c r="C76" s="10">
        <f t="shared" si="0"/>
        <v>-8.6379445779330433E-2</v>
      </c>
      <c r="D76" s="10">
        <f t="shared" si="1"/>
        <v>0.5</v>
      </c>
      <c r="E76" s="10">
        <f t="shared" si="2"/>
        <v>1.0863794457793303</v>
      </c>
      <c r="H76" s="11" t="s">
        <v>6</v>
      </c>
      <c r="I76" s="11">
        <v>1.807E-3</v>
      </c>
      <c r="J76" s="11">
        <v>2.6389999999999999E-3</v>
      </c>
      <c r="K76" s="11">
        <v>5.7229999999999998E-4</v>
      </c>
      <c r="L76" s="11">
        <v>1.268E-3</v>
      </c>
      <c r="M76" s="11">
        <v>7.8859999999999998E-4</v>
      </c>
    </row>
    <row r="77" spans="1:13" ht="18" customHeight="1">
      <c r="A77" s="1">
        <v>0.08</v>
      </c>
      <c r="B77" s="8">
        <f t="shared" si="3"/>
        <v>3.8167350404182629</v>
      </c>
      <c r="C77" s="10">
        <f t="shared" si="0"/>
        <v>-8.6379445779330433E-2</v>
      </c>
      <c r="D77" s="10">
        <f t="shared" si="1"/>
        <v>0.5</v>
      </c>
      <c r="E77" s="10">
        <f t="shared" si="2"/>
        <v>1.0863794457793303</v>
      </c>
      <c r="H77" s="11" t="s">
        <v>17</v>
      </c>
      <c r="I77" s="11"/>
      <c r="J77" s="11"/>
      <c r="K77" s="11"/>
      <c r="L77" s="11"/>
      <c r="M77" s="11"/>
    </row>
    <row r="78" spans="1:13" ht="18" customHeight="1">
      <c r="A78" s="1">
        <v>0.09</v>
      </c>
      <c r="B78" s="8">
        <f t="shared" si="3"/>
        <v>4.2938269204705453</v>
      </c>
      <c r="C78" s="10">
        <f t="shared" si="0"/>
        <v>-8.6379445779330433E-2</v>
      </c>
      <c r="D78" s="10">
        <f t="shared" si="1"/>
        <v>0.5</v>
      </c>
      <c r="E78" s="10">
        <f t="shared" si="2"/>
        <v>1.0863794457793303</v>
      </c>
      <c r="H78" s="11" t="s">
        <v>18</v>
      </c>
      <c r="I78" s="11">
        <v>4</v>
      </c>
      <c r="J78" s="11">
        <v>4</v>
      </c>
      <c r="K78" s="11">
        <v>5</v>
      </c>
      <c r="L78" s="11">
        <v>4</v>
      </c>
      <c r="M78" s="11">
        <v>7</v>
      </c>
    </row>
    <row r="79" spans="1:13" ht="18" customHeight="1">
      <c r="A79" s="1">
        <v>0.1</v>
      </c>
      <c r="B79" s="8">
        <f t="shared" si="3"/>
        <v>4.7709188005228285</v>
      </c>
      <c r="C79" s="10">
        <f t="shared" si="0"/>
        <v>-8.6379445779330433E-2</v>
      </c>
      <c r="D79" s="10">
        <f t="shared" si="1"/>
        <v>0.5</v>
      </c>
      <c r="E79" s="10">
        <f t="shared" si="2"/>
        <v>1.0863794457793303</v>
      </c>
      <c r="H79" s="11" t="s">
        <v>26</v>
      </c>
      <c r="I79" s="11">
        <v>0.93469999999999998</v>
      </c>
      <c r="J79" s="11">
        <v>0.92310000000000003</v>
      </c>
      <c r="K79" s="11">
        <v>0.87780000000000002</v>
      </c>
      <c r="L79" s="11">
        <v>0.78029999999999999</v>
      </c>
      <c r="M79" s="11">
        <v>0.94979999999999998</v>
      </c>
    </row>
    <row r="80" spans="1:13" ht="18" customHeight="1">
      <c r="A80" s="1">
        <v>0.11</v>
      </c>
      <c r="B80" s="8">
        <f t="shared" si="3"/>
        <v>5.2480106805751117</v>
      </c>
      <c r="C80" s="10">
        <f t="shared" si="0"/>
        <v>-8.6379445779330433E-2</v>
      </c>
      <c r="D80" s="10">
        <f t="shared" si="1"/>
        <v>0.5</v>
      </c>
      <c r="E80" s="10">
        <f t="shared" ref="E80:E143" si="4">IF(B80&lt;$C$6,D80+($C$8/2),IF(B80&gt;$C$6,D80+($C$9/2)))</f>
        <v>1.0863794457793303</v>
      </c>
      <c r="H80" s="11" t="s">
        <v>19</v>
      </c>
      <c r="I80" s="11"/>
      <c r="J80" s="11"/>
      <c r="K80" s="11"/>
      <c r="L80" s="11"/>
      <c r="M80" s="11"/>
    </row>
    <row r="81" spans="1:13" ht="18" customHeight="1">
      <c r="A81" s="1">
        <v>0.12</v>
      </c>
      <c r="B81" s="8">
        <f t="shared" si="3"/>
        <v>5.725102560627394</v>
      </c>
      <c r="C81" s="10">
        <f t="shared" si="0"/>
        <v>-8.6379445779330433E-2</v>
      </c>
      <c r="D81" s="10">
        <f t="shared" si="1"/>
        <v>0.5</v>
      </c>
      <c r="E81" s="10">
        <f t="shared" si="4"/>
        <v>1.0863794457793303</v>
      </c>
      <c r="H81" s="11" t="s">
        <v>20</v>
      </c>
      <c r="I81" s="11">
        <v>7</v>
      </c>
      <c r="J81" s="11">
        <v>7</v>
      </c>
      <c r="K81" s="11">
        <v>8</v>
      </c>
      <c r="L81" s="11">
        <v>7</v>
      </c>
      <c r="M81" s="11">
        <v>10</v>
      </c>
    </row>
    <row r="82" spans="1:13" ht="18" customHeight="1">
      <c r="A82" s="1">
        <v>0.13</v>
      </c>
      <c r="B82" s="8">
        <f t="shared" si="3"/>
        <v>6.2021944406796772</v>
      </c>
      <c r="C82" s="10">
        <f t="shared" si="0"/>
        <v>-1.6578262076626995</v>
      </c>
      <c r="D82" s="10">
        <f t="shared" si="1"/>
        <v>0.51759394481946053</v>
      </c>
      <c r="E82" s="10">
        <f t="shared" si="4"/>
        <v>2.6930140973016208</v>
      </c>
    </row>
    <row r="83" spans="1:13" ht="18" customHeight="1">
      <c r="A83" s="1">
        <v>0.14000000000000001</v>
      </c>
      <c r="B83" s="8">
        <f t="shared" si="3"/>
        <v>6.6792863207319604</v>
      </c>
      <c r="C83" s="10">
        <f t="shared" si="0"/>
        <v>-1.597600572617254</v>
      </c>
      <c r="D83" s="10">
        <f t="shared" si="1"/>
        <v>0.57781957986490606</v>
      </c>
      <c r="E83" s="10">
        <f t="shared" si="4"/>
        <v>2.7532397323470663</v>
      </c>
    </row>
    <row r="84" spans="1:13" ht="18" customHeight="1">
      <c r="A84" s="1">
        <v>0.15</v>
      </c>
      <c r="B84" s="8">
        <f t="shared" si="3"/>
        <v>7.1563782007842427</v>
      </c>
      <c r="C84" s="10">
        <f t="shared" si="0"/>
        <v>-1.5373749375718087</v>
      </c>
      <c r="D84" s="10">
        <f t="shared" si="1"/>
        <v>0.63804521491035149</v>
      </c>
      <c r="E84" s="10">
        <f t="shared" si="4"/>
        <v>2.8134653673925119</v>
      </c>
    </row>
    <row r="85" spans="1:13" ht="18" customHeight="1">
      <c r="A85" s="1">
        <v>0.16</v>
      </c>
      <c r="B85" s="8">
        <f t="shared" si="3"/>
        <v>7.6334700808365259</v>
      </c>
      <c r="C85" s="10">
        <f t="shared" si="0"/>
        <v>-1.4771493025263631</v>
      </c>
      <c r="D85" s="10">
        <f t="shared" si="1"/>
        <v>0.69827084995579702</v>
      </c>
      <c r="E85" s="10">
        <f t="shared" si="4"/>
        <v>2.8736910024379574</v>
      </c>
    </row>
    <row r="86" spans="1:13" ht="18" customHeight="1">
      <c r="A86" s="1">
        <v>0.17</v>
      </c>
      <c r="B86" s="8">
        <f t="shared" si="3"/>
        <v>8.1105619608888091</v>
      </c>
      <c r="C86" s="10">
        <f t="shared" si="0"/>
        <v>-1.4169236674809176</v>
      </c>
      <c r="D86" s="10">
        <f t="shared" si="1"/>
        <v>0.75849648500124256</v>
      </c>
      <c r="E86" s="10">
        <f t="shared" si="4"/>
        <v>2.9339166374834029</v>
      </c>
    </row>
    <row r="87" spans="1:13" ht="18" customHeight="1">
      <c r="A87" s="1">
        <v>0.18</v>
      </c>
      <c r="B87" s="8">
        <f t="shared" si="3"/>
        <v>8.5876538409410905</v>
      </c>
      <c r="C87" s="10">
        <f t="shared" si="0"/>
        <v>-1.3566980324354723</v>
      </c>
      <c r="D87" s="10">
        <f t="shared" si="1"/>
        <v>0.81872212004668787</v>
      </c>
      <c r="E87" s="10">
        <f t="shared" si="4"/>
        <v>2.994142272528848</v>
      </c>
    </row>
    <row r="88" spans="1:13" ht="18" customHeight="1">
      <c r="A88" s="1">
        <v>0.19</v>
      </c>
      <c r="B88" s="8">
        <f t="shared" si="3"/>
        <v>9.0647457209933737</v>
      </c>
      <c r="C88" s="10">
        <f t="shared" si="0"/>
        <v>-1.2964723973900267</v>
      </c>
      <c r="D88" s="10">
        <f t="shared" si="1"/>
        <v>0.87894775509213341</v>
      </c>
      <c r="E88" s="10">
        <f t="shared" si="4"/>
        <v>3.0543679075742936</v>
      </c>
    </row>
    <row r="89" spans="1:13" ht="18" customHeight="1">
      <c r="A89" s="1">
        <v>0.2</v>
      </c>
      <c r="B89" s="8">
        <f t="shared" si="3"/>
        <v>9.5418376010456569</v>
      </c>
      <c r="C89" s="10">
        <f t="shared" si="0"/>
        <v>-1.2362467623445812</v>
      </c>
      <c r="D89" s="10">
        <f t="shared" si="1"/>
        <v>0.93917339013757895</v>
      </c>
      <c r="E89" s="10">
        <f t="shared" si="4"/>
        <v>3.1145935426197391</v>
      </c>
    </row>
    <row r="90" spans="1:13" ht="18" customHeight="1">
      <c r="A90" s="1">
        <v>0.21</v>
      </c>
      <c r="B90" s="8">
        <f t="shared" si="3"/>
        <v>10.01892948109794</v>
      </c>
      <c r="C90" s="10">
        <f t="shared" si="0"/>
        <v>-1.1760211272991357</v>
      </c>
      <c r="D90" s="10">
        <f t="shared" si="1"/>
        <v>0.99939902518302448</v>
      </c>
      <c r="E90" s="10">
        <f t="shared" si="4"/>
        <v>3.1748191776651846</v>
      </c>
    </row>
    <row r="91" spans="1:13" ht="18" customHeight="1">
      <c r="A91" s="1">
        <v>0.22</v>
      </c>
      <c r="B91" s="8">
        <f t="shared" si="3"/>
        <v>10.496021361150223</v>
      </c>
      <c r="C91" s="10">
        <f t="shared" si="0"/>
        <v>-1.1157954922536901</v>
      </c>
      <c r="D91" s="10">
        <f t="shared" si="1"/>
        <v>1.05962466022847</v>
      </c>
      <c r="E91" s="10">
        <f t="shared" si="4"/>
        <v>3.2350448127106302</v>
      </c>
    </row>
    <row r="92" spans="1:13" ht="18" customHeight="1">
      <c r="A92" s="1">
        <v>0.23</v>
      </c>
      <c r="B92" s="8">
        <f t="shared" si="3"/>
        <v>10.973113241202507</v>
      </c>
      <c r="C92" s="10">
        <f t="shared" si="0"/>
        <v>-1.0555698572082446</v>
      </c>
      <c r="D92" s="10">
        <f t="shared" si="1"/>
        <v>1.1198502952739156</v>
      </c>
      <c r="E92" s="10">
        <f t="shared" si="4"/>
        <v>3.2952704477560757</v>
      </c>
    </row>
    <row r="93" spans="1:13" ht="18" customHeight="1">
      <c r="A93" s="1">
        <v>0.24</v>
      </c>
      <c r="B93" s="8">
        <f t="shared" si="3"/>
        <v>11.450205121254788</v>
      </c>
      <c r="C93" s="10">
        <f t="shared" si="0"/>
        <v>-0.99534422216279905</v>
      </c>
      <c r="D93" s="10">
        <f t="shared" si="1"/>
        <v>1.1800759303193611</v>
      </c>
      <c r="E93" s="10">
        <f t="shared" si="4"/>
        <v>3.3554960828015212</v>
      </c>
    </row>
    <row r="94" spans="1:13" ht="18" customHeight="1">
      <c r="A94" s="1">
        <v>0.25</v>
      </c>
      <c r="B94" s="8">
        <f t="shared" si="3"/>
        <v>11.927297001307071</v>
      </c>
      <c r="C94" s="10">
        <f t="shared" si="0"/>
        <v>-0.93511858711735352</v>
      </c>
      <c r="D94" s="10">
        <f t="shared" si="1"/>
        <v>1.2403015653648066</v>
      </c>
      <c r="E94" s="10">
        <f t="shared" si="4"/>
        <v>3.4157217178469668</v>
      </c>
    </row>
    <row r="95" spans="1:13" ht="18" customHeight="1">
      <c r="A95" s="1">
        <v>0.26</v>
      </c>
      <c r="B95" s="8">
        <f t="shared" si="3"/>
        <v>12.404388881359354</v>
      </c>
      <c r="C95" s="10">
        <f t="shared" si="0"/>
        <v>-0.87489295207190798</v>
      </c>
      <c r="D95" s="10">
        <f t="shared" si="1"/>
        <v>1.3005272004102522</v>
      </c>
      <c r="E95" s="10">
        <f t="shared" si="4"/>
        <v>3.4759473528924123</v>
      </c>
    </row>
    <row r="96" spans="1:13" ht="18" customHeight="1">
      <c r="A96" s="1">
        <v>0.27</v>
      </c>
      <c r="B96" s="8">
        <f t="shared" si="3"/>
        <v>12.881480761411638</v>
      </c>
      <c r="C96" s="10">
        <f t="shared" si="0"/>
        <v>-0.81466731702646245</v>
      </c>
      <c r="D96" s="10">
        <f t="shared" si="1"/>
        <v>1.3607528354556977</v>
      </c>
      <c r="E96" s="10">
        <f t="shared" si="4"/>
        <v>3.5361729879378578</v>
      </c>
    </row>
    <row r="97" spans="1:5" ht="18" customHeight="1">
      <c r="A97" s="1">
        <v>0.28000000000000003</v>
      </c>
      <c r="B97" s="8">
        <f t="shared" si="3"/>
        <v>13.358572641463921</v>
      </c>
      <c r="C97" s="10">
        <f t="shared" si="0"/>
        <v>-0.75444168198101691</v>
      </c>
      <c r="D97" s="10">
        <f t="shared" si="1"/>
        <v>1.4209784705011432</v>
      </c>
      <c r="E97" s="10">
        <f t="shared" si="4"/>
        <v>3.5963986229833034</v>
      </c>
    </row>
    <row r="98" spans="1:5" ht="18" customHeight="1">
      <c r="A98" s="1">
        <v>0.28999999999999998</v>
      </c>
      <c r="B98" s="8">
        <f t="shared" si="3"/>
        <v>13.835664521516202</v>
      </c>
      <c r="C98" s="10">
        <f t="shared" si="0"/>
        <v>-0.69421604693557182</v>
      </c>
      <c r="D98" s="10">
        <f t="shared" si="1"/>
        <v>1.4812041055465883</v>
      </c>
      <c r="E98" s="10">
        <f t="shared" si="4"/>
        <v>3.6566242580287485</v>
      </c>
    </row>
    <row r="99" spans="1:5" ht="18" customHeight="1">
      <c r="A99" s="1">
        <v>0.3</v>
      </c>
      <c r="B99" s="8">
        <f t="shared" si="3"/>
        <v>14.312756401568485</v>
      </c>
      <c r="C99" s="10">
        <f t="shared" si="0"/>
        <v>-0.63399041189012628</v>
      </c>
      <c r="D99" s="10">
        <f t="shared" si="1"/>
        <v>1.5414297405920339</v>
      </c>
      <c r="E99" s="10">
        <f t="shared" si="4"/>
        <v>3.716849893074194</v>
      </c>
    </row>
    <row r="100" spans="1:5" ht="18" customHeight="1">
      <c r="A100" s="1">
        <v>0.31</v>
      </c>
      <c r="B100" s="8">
        <f t="shared" si="3"/>
        <v>14.789848281620769</v>
      </c>
      <c r="C100" s="10">
        <f t="shared" si="0"/>
        <v>-0.57376477684468075</v>
      </c>
      <c r="D100" s="10">
        <f t="shared" si="1"/>
        <v>1.6016553756374794</v>
      </c>
      <c r="E100" s="10">
        <f t="shared" si="4"/>
        <v>3.7770755281196395</v>
      </c>
    </row>
    <row r="101" spans="1:5" ht="18" customHeight="1">
      <c r="A101" s="1">
        <v>0.32</v>
      </c>
      <c r="B101" s="8">
        <f t="shared" si="3"/>
        <v>15.266940161673052</v>
      </c>
      <c r="C101" s="10">
        <f t="shared" si="0"/>
        <v>-0.51353914179923521</v>
      </c>
      <c r="D101" s="10">
        <f t="shared" si="1"/>
        <v>1.6618810106829249</v>
      </c>
      <c r="E101" s="10">
        <f t="shared" si="4"/>
        <v>3.8373011631650851</v>
      </c>
    </row>
    <row r="102" spans="1:5" ht="18" customHeight="1">
      <c r="A102" s="1">
        <v>0.33</v>
      </c>
      <c r="B102" s="8">
        <f t="shared" si="3"/>
        <v>15.744032041725335</v>
      </c>
      <c r="C102" s="10">
        <f t="shared" si="0"/>
        <v>-0.45331350675378967</v>
      </c>
      <c r="D102" s="10">
        <f t="shared" ref="D102:D133" si="5">IF(B102&lt;$C$6,$D$69,$D$69+($C$7*(B102-$C$6)))</f>
        <v>1.7221066457283705</v>
      </c>
      <c r="E102" s="10">
        <f t="shared" si="4"/>
        <v>3.8975267982105306</v>
      </c>
    </row>
    <row r="103" spans="1:5" ht="18" customHeight="1">
      <c r="A103" s="1">
        <v>0.34</v>
      </c>
      <c r="B103" s="8">
        <f t="shared" si="3"/>
        <v>16.221123921777618</v>
      </c>
      <c r="C103" s="10">
        <f t="shared" si="0"/>
        <v>-0.39308787170834414</v>
      </c>
      <c r="D103" s="10">
        <f t="shared" si="5"/>
        <v>1.782332280773816</v>
      </c>
      <c r="E103" s="10">
        <f t="shared" si="4"/>
        <v>3.9577524332559761</v>
      </c>
    </row>
    <row r="104" spans="1:5" ht="18" customHeight="1">
      <c r="A104" s="1">
        <v>0.35</v>
      </c>
      <c r="B104" s="8">
        <f t="shared" si="3"/>
        <v>16.6982158018299</v>
      </c>
      <c r="C104" s="10">
        <f t="shared" si="0"/>
        <v>-0.33286223666289882</v>
      </c>
      <c r="D104" s="10">
        <f t="shared" si="5"/>
        <v>1.8425579158192613</v>
      </c>
      <c r="E104" s="10">
        <f t="shared" si="4"/>
        <v>4.0179780683014217</v>
      </c>
    </row>
    <row r="105" spans="1:5" ht="18" customHeight="1">
      <c r="A105" s="1">
        <v>0.36</v>
      </c>
      <c r="B105" s="8">
        <f t="shared" si="3"/>
        <v>17.175307681882181</v>
      </c>
      <c r="C105" s="10">
        <f t="shared" si="0"/>
        <v>-0.27263660161745351</v>
      </c>
      <c r="D105" s="10">
        <f t="shared" si="5"/>
        <v>1.9027835508647066</v>
      </c>
      <c r="E105" s="10">
        <f t="shared" si="4"/>
        <v>4.0782037033468672</v>
      </c>
    </row>
    <row r="106" spans="1:5" ht="18" customHeight="1">
      <c r="A106" s="1">
        <v>0.37</v>
      </c>
      <c r="B106" s="8">
        <f t="shared" si="3"/>
        <v>17.652399561934466</v>
      </c>
      <c r="C106" s="10">
        <f t="shared" si="0"/>
        <v>-0.21241096657200775</v>
      </c>
      <c r="D106" s="10">
        <f t="shared" si="5"/>
        <v>1.9630091859101524</v>
      </c>
      <c r="E106" s="10">
        <f t="shared" si="4"/>
        <v>4.1384293383923128</v>
      </c>
    </row>
    <row r="107" spans="1:5" ht="18" customHeight="1">
      <c r="A107" s="1">
        <v>0.38</v>
      </c>
      <c r="B107" s="8">
        <f t="shared" si="3"/>
        <v>18.129491441986747</v>
      </c>
      <c r="C107" s="10">
        <f t="shared" si="0"/>
        <v>-0.15218533152656244</v>
      </c>
      <c r="D107" s="10">
        <f t="shared" si="5"/>
        <v>2.0232348209555977</v>
      </c>
      <c r="E107" s="10">
        <f t="shared" si="4"/>
        <v>4.1986549734377583</v>
      </c>
    </row>
    <row r="108" spans="1:5" ht="18" customHeight="1">
      <c r="A108" s="1">
        <v>0.39</v>
      </c>
      <c r="B108" s="8">
        <f t="shared" si="3"/>
        <v>18.606583322039032</v>
      </c>
      <c r="C108" s="10">
        <f t="shared" si="0"/>
        <v>-9.195969648111646E-2</v>
      </c>
      <c r="D108" s="10">
        <f t="shared" si="5"/>
        <v>2.0834604560010437</v>
      </c>
      <c r="E108" s="10">
        <f t="shared" si="4"/>
        <v>4.2588806084832038</v>
      </c>
    </row>
    <row r="109" spans="1:5" ht="18" customHeight="1">
      <c r="A109" s="1">
        <v>0.4</v>
      </c>
      <c r="B109" s="8">
        <f t="shared" si="3"/>
        <v>19.083675202091314</v>
      </c>
      <c r="C109" s="10">
        <f t="shared" si="0"/>
        <v>-3.1734061435671368E-2</v>
      </c>
      <c r="D109" s="10">
        <f t="shared" si="5"/>
        <v>2.1436860910464888</v>
      </c>
      <c r="E109" s="10">
        <f t="shared" si="4"/>
        <v>4.3191062435286494</v>
      </c>
    </row>
    <row r="110" spans="1:5" ht="18" customHeight="1">
      <c r="A110" s="1">
        <v>0.41</v>
      </c>
      <c r="B110" s="8">
        <f t="shared" si="3"/>
        <v>19.560767082143595</v>
      </c>
      <c r="C110" s="10">
        <f t="shared" si="0"/>
        <v>2.8491573609773724E-2</v>
      </c>
      <c r="D110" s="10">
        <f t="shared" si="5"/>
        <v>2.2039117260919339</v>
      </c>
      <c r="E110" s="10">
        <f t="shared" si="4"/>
        <v>4.379331878574094</v>
      </c>
    </row>
    <row r="111" spans="1:5" ht="18" customHeight="1">
      <c r="A111" s="1">
        <v>0.42</v>
      </c>
      <c r="B111" s="8">
        <f t="shared" si="3"/>
        <v>20.03785896219588</v>
      </c>
      <c r="C111" s="10">
        <f t="shared" si="0"/>
        <v>8.8717208655219704E-2</v>
      </c>
      <c r="D111" s="10">
        <f t="shared" si="5"/>
        <v>2.2641373611373798</v>
      </c>
      <c r="E111" s="10">
        <f t="shared" si="4"/>
        <v>4.4395575136195404</v>
      </c>
    </row>
    <row r="112" spans="1:5" ht="18" customHeight="1">
      <c r="A112" s="1">
        <v>0.43</v>
      </c>
      <c r="B112" s="8">
        <f t="shared" si="3"/>
        <v>20.514950842248162</v>
      </c>
      <c r="C112" s="10">
        <f t="shared" si="0"/>
        <v>0.1489428437006648</v>
      </c>
      <c r="D112" s="10">
        <f t="shared" si="5"/>
        <v>2.3243629961828249</v>
      </c>
      <c r="E112" s="10">
        <f t="shared" si="4"/>
        <v>4.4997831486649851</v>
      </c>
    </row>
    <row r="113" spans="1:5" ht="18" customHeight="1">
      <c r="A113" s="1">
        <v>0.44</v>
      </c>
      <c r="B113" s="8">
        <f t="shared" si="3"/>
        <v>20.992042722300447</v>
      </c>
      <c r="C113" s="10">
        <f t="shared" si="0"/>
        <v>0.20916847874611078</v>
      </c>
      <c r="D113" s="10">
        <f t="shared" si="5"/>
        <v>2.3845886312282709</v>
      </c>
      <c r="E113" s="10">
        <f t="shared" si="4"/>
        <v>4.5600087837104315</v>
      </c>
    </row>
    <row r="114" spans="1:5" ht="18" customHeight="1">
      <c r="A114" s="1">
        <v>0.45</v>
      </c>
      <c r="B114" s="8">
        <f t="shared" si="3"/>
        <v>21.469134602352728</v>
      </c>
      <c r="C114" s="10">
        <f t="shared" si="0"/>
        <v>0.26939411379155587</v>
      </c>
      <c r="D114" s="10">
        <f t="shared" si="5"/>
        <v>2.444814266273716</v>
      </c>
      <c r="E114" s="10">
        <f t="shared" si="4"/>
        <v>4.6202344187558761</v>
      </c>
    </row>
    <row r="115" spans="1:5" ht="18" customHeight="1">
      <c r="A115" s="1">
        <v>0.46</v>
      </c>
      <c r="B115" s="8">
        <f t="shared" si="3"/>
        <v>21.946226482405013</v>
      </c>
      <c r="C115" s="10">
        <f t="shared" si="0"/>
        <v>0.32961974883700185</v>
      </c>
      <c r="D115" s="10">
        <f t="shared" si="5"/>
        <v>2.505039901319162</v>
      </c>
      <c r="E115" s="10">
        <f t="shared" si="4"/>
        <v>4.6804600538013226</v>
      </c>
    </row>
    <row r="116" spans="1:5" ht="18" customHeight="1">
      <c r="A116" s="1">
        <v>0.47</v>
      </c>
      <c r="B116" s="8">
        <f t="shared" si="3"/>
        <v>22.423318362457291</v>
      </c>
      <c r="C116" s="10">
        <f t="shared" si="0"/>
        <v>0.38984538388244649</v>
      </c>
      <c r="D116" s="10">
        <f t="shared" si="5"/>
        <v>2.5652655363646066</v>
      </c>
      <c r="E116" s="10">
        <f t="shared" si="4"/>
        <v>4.7406856888467672</v>
      </c>
    </row>
    <row r="117" spans="1:5" ht="18" customHeight="1">
      <c r="A117" s="1">
        <v>0.48</v>
      </c>
      <c r="B117" s="8">
        <f t="shared" si="3"/>
        <v>22.900410242509576</v>
      </c>
      <c r="C117" s="10">
        <f t="shared" si="0"/>
        <v>0.45007101892789247</v>
      </c>
      <c r="D117" s="10">
        <f t="shared" si="5"/>
        <v>2.6254911714100526</v>
      </c>
      <c r="E117" s="10">
        <f t="shared" si="4"/>
        <v>4.8009113238922128</v>
      </c>
    </row>
    <row r="118" spans="1:5" ht="18" customHeight="1">
      <c r="A118" s="1">
        <v>0.49</v>
      </c>
      <c r="B118" s="8">
        <f t="shared" si="3"/>
        <v>23.377502122561857</v>
      </c>
      <c r="C118" s="10">
        <f t="shared" si="0"/>
        <v>0.51029665397333801</v>
      </c>
      <c r="D118" s="10">
        <f t="shared" si="5"/>
        <v>2.6857168064554982</v>
      </c>
      <c r="E118" s="10">
        <f t="shared" si="4"/>
        <v>4.8611369589376583</v>
      </c>
    </row>
    <row r="119" spans="1:5" ht="18" customHeight="1">
      <c r="A119" s="1">
        <v>0.5</v>
      </c>
      <c r="B119" s="8">
        <f t="shared" si="3"/>
        <v>23.854594002614142</v>
      </c>
      <c r="C119" s="10">
        <f t="shared" si="0"/>
        <v>0.57052228901878399</v>
      </c>
      <c r="D119" s="10">
        <f t="shared" si="5"/>
        <v>2.7459424415009441</v>
      </c>
      <c r="E119" s="10">
        <f t="shared" si="4"/>
        <v>4.9213625939831047</v>
      </c>
    </row>
    <row r="120" spans="1:5" ht="18" customHeight="1">
      <c r="A120" s="1">
        <v>0.51</v>
      </c>
      <c r="B120" s="8">
        <f t="shared" si="3"/>
        <v>24.331685882666427</v>
      </c>
      <c r="C120" s="10">
        <f t="shared" si="0"/>
        <v>0.63074792406422953</v>
      </c>
      <c r="D120" s="10">
        <f t="shared" si="5"/>
        <v>2.8061680765463897</v>
      </c>
      <c r="E120" s="10">
        <f t="shared" si="4"/>
        <v>4.9815882290285494</v>
      </c>
    </row>
    <row r="121" spans="1:5" ht="18" customHeight="1">
      <c r="A121" s="1">
        <v>0.52</v>
      </c>
      <c r="B121" s="8">
        <f t="shared" si="3"/>
        <v>24.808777762718709</v>
      </c>
      <c r="C121" s="10">
        <f t="shared" si="0"/>
        <v>0.69097355910967462</v>
      </c>
      <c r="D121" s="10">
        <f t="shared" si="5"/>
        <v>2.8663937115918348</v>
      </c>
      <c r="E121" s="10">
        <f t="shared" si="4"/>
        <v>5.0418138640739949</v>
      </c>
    </row>
    <row r="122" spans="1:5" ht="18" customHeight="1">
      <c r="A122" s="1">
        <v>0.53</v>
      </c>
      <c r="B122" s="8">
        <f t="shared" si="3"/>
        <v>25.285869642770994</v>
      </c>
      <c r="C122" s="10">
        <f t="shared" si="0"/>
        <v>0.75119919415512015</v>
      </c>
      <c r="D122" s="10">
        <f t="shared" si="5"/>
        <v>2.9266193466372803</v>
      </c>
      <c r="E122" s="10">
        <f t="shared" si="4"/>
        <v>5.1020394991194404</v>
      </c>
    </row>
    <row r="123" spans="1:5" ht="18" customHeight="1">
      <c r="A123" s="1">
        <v>0.54</v>
      </c>
      <c r="B123" s="8">
        <f t="shared" si="3"/>
        <v>25.762961522823275</v>
      </c>
      <c r="C123" s="10">
        <f t="shared" si="0"/>
        <v>0.81142482920056613</v>
      </c>
      <c r="D123" s="10">
        <f t="shared" si="5"/>
        <v>2.9868449816827263</v>
      </c>
      <c r="E123" s="10">
        <f t="shared" si="4"/>
        <v>5.1622651341648869</v>
      </c>
    </row>
    <row r="124" spans="1:5" ht="18" customHeight="1">
      <c r="A124" s="1">
        <v>0.55000000000000004</v>
      </c>
      <c r="B124" s="8">
        <f t="shared" si="3"/>
        <v>26.24005340287556</v>
      </c>
      <c r="C124" s="10">
        <f t="shared" si="0"/>
        <v>0.87165046424601167</v>
      </c>
      <c r="D124" s="10">
        <f t="shared" si="5"/>
        <v>3.0470706167281718</v>
      </c>
      <c r="E124" s="10">
        <f t="shared" si="4"/>
        <v>5.2224907692103315</v>
      </c>
    </row>
    <row r="125" spans="1:5" ht="18" customHeight="1">
      <c r="A125" s="1">
        <v>0.56000000000000005</v>
      </c>
      <c r="B125" s="8">
        <f t="shared" si="3"/>
        <v>26.717145282927842</v>
      </c>
      <c r="C125" s="10">
        <f t="shared" si="0"/>
        <v>0.93187609929145676</v>
      </c>
      <c r="D125" s="10">
        <f t="shared" si="5"/>
        <v>3.1072962517736169</v>
      </c>
      <c r="E125" s="10">
        <f t="shared" si="4"/>
        <v>5.282716404255777</v>
      </c>
    </row>
    <row r="126" spans="1:5" ht="18" customHeight="1">
      <c r="A126" s="1">
        <v>0.56999999999999995</v>
      </c>
      <c r="B126" s="8">
        <f t="shared" si="3"/>
        <v>27.194237162980119</v>
      </c>
      <c r="C126" s="10">
        <f t="shared" si="0"/>
        <v>0.99210173433690141</v>
      </c>
      <c r="D126" s="10">
        <f t="shared" si="5"/>
        <v>3.1675218868190615</v>
      </c>
      <c r="E126" s="10">
        <f t="shared" si="4"/>
        <v>5.3429420393012217</v>
      </c>
    </row>
    <row r="127" spans="1:5" ht="18" customHeight="1">
      <c r="A127" s="1">
        <v>0.57999999999999996</v>
      </c>
      <c r="B127" s="8">
        <f t="shared" si="3"/>
        <v>27.671329043032404</v>
      </c>
      <c r="C127" s="10">
        <f t="shared" si="0"/>
        <v>1.0523273693823474</v>
      </c>
      <c r="D127" s="10">
        <f t="shared" si="5"/>
        <v>3.2277475218645075</v>
      </c>
      <c r="E127" s="10">
        <f t="shared" si="4"/>
        <v>5.4031676743466672</v>
      </c>
    </row>
    <row r="128" spans="1:5" ht="18" customHeight="1">
      <c r="A128" s="1">
        <v>0.59</v>
      </c>
      <c r="B128" s="8">
        <f t="shared" si="3"/>
        <v>28.148420923084686</v>
      </c>
      <c r="C128" s="10">
        <f t="shared" si="0"/>
        <v>1.1125530044277929</v>
      </c>
      <c r="D128" s="10">
        <f t="shared" si="5"/>
        <v>3.2879731569099531</v>
      </c>
      <c r="E128" s="10">
        <f t="shared" si="4"/>
        <v>5.4633933093921137</v>
      </c>
    </row>
    <row r="129" spans="1:5" ht="18" customHeight="1">
      <c r="A129" s="1">
        <v>0.6</v>
      </c>
      <c r="B129" s="8">
        <f t="shared" si="3"/>
        <v>28.625512803136971</v>
      </c>
      <c r="C129" s="10">
        <f t="shared" si="0"/>
        <v>1.1727786394732389</v>
      </c>
      <c r="D129" s="10">
        <f t="shared" si="5"/>
        <v>3.348198791955399</v>
      </c>
      <c r="E129" s="10">
        <f t="shared" si="4"/>
        <v>5.5236189444375592</v>
      </c>
    </row>
    <row r="130" spans="1:5" ht="18" customHeight="1">
      <c r="A130" s="1">
        <v>0.61</v>
      </c>
      <c r="B130" s="8">
        <f t="shared" si="3"/>
        <v>29.102604683189252</v>
      </c>
      <c r="C130" s="10">
        <f t="shared" si="0"/>
        <v>1.2330042745186836</v>
      </c>
      <c r="D130" s="10">
        <f t="shared" si="5"/>
        <v>3.4084244270008437</v>
      </c>
      <c r="E130" s="10">
        <f t="shared" si="4"/>
        <v>5.5838445794830038</v>
      </c>
    </row>
    <row r="131" spans="1:5" ht="18" customHeight="1">
      <c r="A131" s="1">
        <v>0.62</v>
      </c>
      <c r="B131" s="8">
        <f t="shared" si="3"/>
        <v>29.579696563241537</v>
      </c>
      <c r="C131" s="10">
        <f t="shared" si="0"/>
        <v>1.2932299095641295</v>
      </c>
      <c r="D131" s="10">
        <f t="shared" si="5"/>
        <v>3.4686500620462897</v>
      </c>
      <c r="E131" s="10">
        <f t="shared" si="4"/>
        <v>5.6440702145284494</v>
      </c>
    </row>
    <row r="132" spans="1:5" ht="18" customHeight="1">
      <c r="A132" s="1">
        <v>0.63</v>
      </c>
      <c r="B132" s="8">
        <f t="shared" si="3"/>
        <v>30.056788443293819</v>
      </c>
      <c r="C132" s="10">
        <f t="shared" si="0"/>
        <v>1.3534555446095751</v>
      </c>
      <c r="D132" s="10">
        <f t="shared" si="5"/>
        <v>3.5288756970917352</v>
      </c>
      <c r="E132" s="10">
        <f t="shared" si="4"/>
        <v>5.7042958495738958</v>
      </c>
    </row>
    <row r="133" spans="1:5" ht="18" customHeight="1">
      <c r="A133" s="1">
        <v>0.64</v>
      </c>
      <c r="B133" s="8">
        <f t="shared" si="3"/>
        <v>30.533880323346104</v>
      </c>
      <c r="C133" s="10">
        <f t="shared" si="0"/>
        <v>1.413681179655021</v>
      </c>
      <c r="D133" s="10">
        <f t="shared" si="5"/>
        <v>3.5891013321371812</v>
      </c>
      <c r="E133" s="10">
        <f t="shared" si="4"/>
        <v>5.7645214846193413</v>
      </c>
    </row>
    <row r="134" spans="1:5" ht="18" customHeight="1">
      <c r="A134" s="1">
        <v>0.65</v>
      </c>
      <c r="B134" s="8">
        <f t="shared" si="3"/>
        <v>31.010972203398385</v>
      </c>
      <c r="C134" s="10">
        <f t="shared" ref="C134:C170" si="6">IF(B134&lt;$C$6,D134-($C$8/2),IF(B134&gt;$C$6,D134-($C$9/2)))</f>
        <v>1.4739068147004657</v>
      </c>
      <c r="D134" s="10">
        <f t="shared" ref="D134:D170" si="7">IF(B134&lt;$C$6,$D$69,$D$69+($C$7*(B134-$C$6)))</f>
        <v>3.6493269671826258</v>
      </c>
      <c r="E134" s="10">
        <f t="shared" si="4"/>
        <v>5.824747119664786</v>
      </c>
    </row>
    <row r="135" spans="1:5" ht="18" customHeight="1">
      <c r="A135" s="1">
        <v>0.66</v>
      </c>
      <c r="B135" s="8">
        <f t="shared" ref="B135:B170" si="8">$C$10*A135</f>
        <v>31.48806408345067</v>
      </c>
      <c r="C135" s="10">
        <f t="shared" si="6"/>
        <v>1.5341324497459117</v>
      </c>
      <c r="D135" s="10">
        <f t="shared" si="7"/>
        <v>3.7095526022280718</v>
      </c>
      <c r="E135" s="10">
        <f t="shared" si="4"/>
        <v>5.8849727547102315</v>
      </c>
    </row>
    <row r="136" spans="1:5" ht="18" customHeight="1">
      <c r="A136" s="1">
        <v>0.67</v>
      </c>
      <c r="B136" s="8">
        <f t="shared" si="8"/>
        <v>31.965155963502951</v>
      </c>
      <c r="C136" s="10">
        <f t="shared" si="6"/>
        <v>1.5943580847913572</v>
      </c>
      <c r="D136" s="10">
        <f t="shared" si="7"/>
        <v>3.7697782372735174</v>
      </c>
      <c r="E136" s="10">
        <f t="shared" si="4"/>
        <v>5.9451983897556779</v>
      </c>
    </row>
    <row r="137" spans="1:5" ht="18" customHeight="1">
      <c r="A137" s="1">
        <v>0.68</v>
      </c>
      <c r="B137" s="8">
        <f t="shared" si="8"/>
        <v>32.442247843555236</v>
      </c>
      <c r="C137" s="10">
        <f t="shared" si="6"/>
        <v>1.6545837198368032</v>
      </c>
      <c r="D137" s="10">
        <f t="shared" si="7"/>
        <v>3.8300038723189633</v>
      </c>
      <c r="E137" s="10">
        <f t="shared" si="4"/>
        <v>6.0054240248011235</v>
      </c>
    </row>
    <row r="138" spans="1:5" ht="18" customHeight="1">
      <c r="A138" s="1">
        <v>0.69</v>
      </c>
      <c r="B138" s="8">
        <f t="shared" si="8"/>
        <v>32.919339723607514</v>
      </c>
      <c r="C138" s="10">
        <f t="shared" si="6"/>
        <v>1.7148093548822478</v>
      </c>
      <c r="D138" s="10">
        <f t="shared" si="7"/>
        <v>3.890229507364408</v>
      </c>
      <c r="E138" s="10">
        <f t="shared" si="4"/>
        <v>6.0656496598465681</v>
      </c>
    </row>
    <row r="139" spans="1:5" ht="18" customHeight="1">
      <c r="A139" s="1">
        <v>0.7</v>
      </c>
      <c r="B139" s="8">
        <f t="shared" si="8"/>
        <v>33.396431603659799</v>
      </c>
      <c r="C139" s="10">
        <f t="shared" si="6"/>
        <v>1.7750349899276938</v>
      </c>
      <c r="D139" s="10">
        <f t="shared" si="7"/>
        <v>3.950455142409854</v>
      </c>
      <c r="E139" s="10">
        <f t="shared" si="4"/>
        <v>6.1258752948920137</v>
      </c>
    </row>
    <row r="140" spans="1:5" ht="18" customHeight="1">
      <c r="A140" s="1">
        <v>0.71</v>
      </c>
      <c r="B140" s="8">
        <f t="shared" si="8"/>
        <v>33.873523483712077</v>
      </c>
      <c r="C140" s="10">
        <f t="shared" si="6"/>
        <v>1.8352606249731389</v>
      </c>
      <c r="D140" s="10">
        <f t="shared" si="7"/>
        <v>4.0106807774552991</v>
      </c>
      <c r="E140" s="10">
        <f t="shared" si="4"/>
        <v>6.1861009299374592</v>
      </c>
    </row>
    <row r="141" spans="1:5" ht="18" customHeight="1">
      <c r="A141" s="1">
        <v>0.72</v>
      </c>
      <c r="B141" s="8">
        <f t="shared" si="8"/>
        <v>34.350615363764362</v>
      </c>
      <c r="C141" s="10">
        <f t="shared" si="6"/>
        <v>1.8954862600185844</v>
      </c>
      <c r="D141" s="10">
        <f t="shared" si="7"/>
        <v>4.0709064125007446</v>
      </c>
      <c r="E141" s="10">
        <f t="shared" si="4"/>
        <v>6.2463265649829047</v>
      </c>
    </row>
    <row r="142" spans="1:5" ht="18" customHeight="1">
      <c r="A142" s="1">
        <v>0.73</v>
      </c>
      <c r="B142" s="8">
        <f t="shared" si="8"/>
        <v>34.827707243816647</v>
      </c>
      <c r="C142" s="10">
        <f t="shared" si="6"/>
        <v>1.95571189506403</v>
      </c>
      <c r="D142" s="10">
        <f t="shared" si="7"/>
        <v>4.1311320475461901</v>
      </c>
      <c r="E142" s="10">
        <f t="shared" si="4"/>
        <v>6.3065522000283503</v>
      </c>
    </row>
    <row r="143" spans="1:5" ht="18" customHeight="1">
      <c r="A143" s="1">
        <v>0.74</v>
      </c>
      <c r="B143" s="8">
        <f t="shared" si="8"/>
        <v>35.304799123868932</v>
      </c>
      <c r="C143" s="10">
        <f t="shared" si="6"/>
        <v>2.0159375301094764</v>
      </c>
      <c r="D143" s="10">
        <f t="shared" si="7"/>
        <v>4.1913576825916365</v>
      </c>
      <c r="E143" s="10">
        <f t="shared" si="4"/>
        <v>6.3667778350737967</v>
      </c>
    </row>
    <row r="144" spans="1:5" ht="18" customHeight="1">
      <c r="A144" s="1">
        <v>0.75</v>
      </c>
      <c r="B144" s="8">
        <f t="shared" si="8"/>
        <v>35.781891003921217</v>
      </c>
      <c r="C144" s="10">
        <f t="shared" si="6"/>
        <v>2.0761631651549211</v>
      </c>
      <c r="D144" s="10">
        <f t="shared" si="7"/>
        <v>4.2515833176370812</v>
      </c>
      <c r="E144" s="10">
        <f t="shared" ref="E144:E170" si="9">IF(B144&lt;$C$6,D144+($C$8/2),IF(B144&gt;$C$6,D144+($C$9/2)))</f>
        <v>6.4270034701192413</v>
      </c>
    </row>
    <row r="145" spans="1:5" ht="18" customHeight="1">
      <c r="A145" s="1">
        <v>0.76</v>
      </c>
      <c r="B145" s="8">
        <f t="shared" si="8"/>
        <v>36.258982883973495</v>
      </c>
      <c r="C145" s="10">
        <f t="shared" si="6"/>
        <v>2.1363888002003666</v>
      </c>
      <c r="D145" s="10">
        <f t="shared" si="7"/>
        <v>4.3118089526825267</v>
      </c>
      <c r="E145" s="10">
        <f t="shared" si="9"/>
        <v>6.4872291051646869</v>
      </c>
    </row>
    <row r="146" spans="1:5" ht="18" customHeight="1">
      <c r="A146" s="1">
        <v>0.77</v>
      </c>
      <c r="B146" s="8">
        <f t="shared" si="8"/>
        <v>36.73607476402578</v>
      </c>
      <c r="C146" s="10">
        <f t="shared" si="6"/>
        <v>2.1966144352458121</v>
      </c>
      <c r="D146" s="10">
        <f t="shared" si="7"/>
        <v>4.3720345877279723</v>
      </c>
      <c r="E146" s="10">
        <f t="shared" si="9"/>
        <v>6.5474547402101324</v>
      </c>
    </row>
    <row r="147" spans="1:5" ht="18" customHeight="1">
      <c r="A147" s="1">
        <v>0.78</v>
      </c>
      <c r="B147" s="8">
        <f t="shared" si="8"/>
        <v>37.213166644078065</v>
      </c>
      <c r="C147" s="10">
        <f t="shared" si="6"/>
        <v>2.2568400702912585</v>
      </c>
      <c r="D147" s="10">
        <f t="shared" si="7"/>
        <v>4.4322602227734187</v>
      </c>
      <c r="E147" s="10">
        <f t="shared" si="9"/>
        <v>6.6076803752555788</v>
      </c>
    </row>
    <row r="148" spans="1:5" ht="18" customHeight="1">
      <c r="A148" s="1">
        <v>0.79</v>
      </c>
      <c r="B148" s="8">
        <f t="shared" si="8"/>
        <v>37.69025852413035</v>
      </c>
      <c r="C148" s="10">
        <f t="shared" si="6"/>
        <v>2.3170657053367032</v>
      </c>
      <c r="D148" s="10">
        <f t="shared" si="7"/>
        <v>4.4924858578188633</v>
      </c>
      <c r="E148" s="10">
        <f t="shared" si="9"/>
        <v>6.6679060103010235</v>
      </c>
    </row>
    <row r="149" spans="1:5" ht="18" customHeight="1">
      <c r="A149" s="1">
        <v>0.8</v>
      </c>
      <c r="B149" s="8">
        <f t="shared" si="8"/>
        <v>38.167350404182628</v>
      </c>
      <c r="C149" s="10">
        <f t="shared" si="6"/>
        <v>2.3772913403821487</v>
      </c>
      <c r="D149" s="10">
        <f t="shared" si="7"/>
        <v>4.5527114928643089</v>
      </c>
      <c r="E149" s="10">
        <f t="shared" si="9"/>
        <v>6.728131645346469</v>
      </c>
    </row>
    <row r="150" spans="1:5" ht="18" customHeight="1">
      <c r="A150" s="1">
        <v>0.81</v>
      </c>
      <c r="B150" s="8">
        <f t="shared" si="8"/>
        <v>38.644442284234913</v>
      </c>
      <c r="C150" s="10">
        <f t="shared" si="6"/>
        <v>2.4375169754275943</v>
      </c>
      <c r="D150" s="10">
        <f t="shared" si="7"/>
        <v>4.6129371279097544</v>
      </c>
      <c r="E150" s="10">
        <f t="shared" si="9"/>
        <v>6.7883572803919145</v>
      </c>
    </row>
    <row r="151" spans="1:5" ht="18" customHeight="1">
      <c r="A151" s="1">
        <v>0.82</v>
      </c>
      <c r="B151" s="8">
        <f t="shared" si="8"/>
        <v>39.121534164287191</v>
      </c>
      <c r="C151" s="10">
        <f t="shared" si="6"/>
        <v>2.4977426104730389</v>
      </c>
      <c r="D151" s="10">
        <f t="shared" si="7"/>
        <v>4.6731627629551991</v>
      </c>
      <c r="E151" s="10">
        <f t="shared" si="9"/>
        <v>6.8485829154373592</v>
      </c>
    </row>
    <row r="152" spans="1:5" ht="18" customHeight="1">
      <c r="A152" s="1">
        <v>0.83</v>
      </c>
      <c r="B152" s="8">
        <f t="shared" si="8"/>
        <v>39.598626044339476</v>
      </c>
      <c r="C152" s="10">
        <f t="shared" si="6"/>
        <v>2.5579682455184853</v>
      </c>
      <c r="D152" s="10">
        <f t="shared" si="7"/>
        <v>4.7333883980006455</v>
      </c>
      <c r="E152" s="10">
        <f t="shared" si="9"/>
        <v>6.9088085504828056</v>
      </c>
    </row>
    <row r="153" spans="1:5" ht="18" customHeight="1">
      <c r="A153" s="1">
        <v>0.84</v>
      </c>
      <c r="B153" s="8">
        <f t="shared" si="8"/>
        <v>40.075717924391761</v>
      </c>
      <c r="C153" s="10">
        <f t="shared" si="6"/>
        <v>2.6181938805639309</v>
      </c>
      <c r="D153" s="10">
        <f t="shared" si="7"/>
        <v>4.793614033046091</v>
      </c>
      <c r="E153" s="10">
        <f t="shared" si="9"/>
        <v>6.9690341855282512</v>
      </c>
    </row>
    <row r="154" spans="1:5" ht="18" customHeight="1">
      <c r="A154" s="1">
        <v>0.85</v>
      </c>
      <c r="B154" s="8">
        <f t="shared" si="8"/>
        <v>40.552809804444038</v>
      </c>
      <c r="C154" s="10">
        <f t="shared" si="6"/>
        <v>2.6784195156093755</v>
      </c>
      <c r="D154" s="10">
        <f t="shared" si="7"/>
        <v>4.8538396680915357</v>
      </c>
      <c r="E154" s="10">
        <f t="shared" si="9"/>
        <v>7.0292598205736958</v>
      </c>
    </row>
    <row r="155" spans="1:5" ht="18" customHeight="1">
      <c r="A155" s="1">
        <v>0.86</v>
      </c>
      <c r="B155" s="8">
        <f t="shared" si="8"/>
        <v>41.029901684496323</v>
      </c>
      <c r="C155" s="10">
        <f t="shared" si="6"/>
        <v>2.7386451506548211</v>
      </c>
      <c r="D155" s="10">
        <f t="shared" si="7"/>
        <v>4.9140653031369812</v>
      </c>
      <c r="E155" s="10">
        <f t="shared" si="9"/>
        <v>7.0894854556191413</v>
      </c>
    </row>
    <row r="156" spans="1:5" ht="18" customHeight="1">
      <c r="A156" s="1">
        <v>0.87</v>
      </c>
      <c r="B156" s="8">
        <f t="shared" si="8"/>
        <v>41.506993564548608</v>
      </c>
      <c r="C156" s="10">
        <f t="shared" si="6"/>
        <v>2.7988707857002675</v>
      </c>
      <c r="D156" s="10">
        <f t="shared" si="7"/>
        <v>4.9742909381824276</v>
      </c>
      <c r="E156" s="10">
        <f t="shared" si="9"/>
        <v>7.1497110906645878</v>
      </c>
    </row>
    <row r="157" spans="1:5" ht="18" customHeight="1">
      <c r="A157" s="1">
        <v>0.88</v>
      </c>
      <c r="B157" s="8">
        <f t="shared" si="8"/>
        <v>41.984085444600893</v>
      </c>
      <c r="C157" s="10">
        <f t="shared" si="6"/>
        <v>2.859096420745713</v>
      </c>
      <c r="D157" s="10">
        <f t="shared" si="7"/>
        <v>5.0345165732278732</v>
      </c>
      <c r="E157" s="10">
        <f t="shared" si="9"/>
        <v>7.2099367257100333</v>
      </c>
    </row>
    <row r="158" spans="1:5" ht="18" customHeight="1">
      <c r="A158" s="1">
        <v>0.89</v>
      </c>
      <c r="B158" s="8">
        <f t="shared" si="8"/>
        <v>42.461177324653171</v>
      </c>
      <c r="C158" s="10">
        <f t="shared" si="6"/>
        <v>2.9193220557911577</v>
      </c>
      <c r="D158" s="10">
        <f t="shared" si="7"/>
        <v>5.0947422082733178</v>
      </c>
      <c r="E158" s="10">
        <f t="shared" si="9"/>
        <v>7.2701623607554779</v>
      </c>
    </row>
    <row r="159" spans="1:5" ht="18" customHeight="1">
      <c r="A159" s="1">
        <v>0.9</v>
      </c>
      <c r="B159" s="8">
        <f t="shared" si="8"/>
        <v>42.938269204705456</v>
      </c>
      <c r="C159" s="10">
        <f t="shared" si="6"/>
        <v>2.9795476908366032</v>
      </c>
      <c r="D159" s="10">
        <f t="shared" si="7"/>
        <v>5.1549678433187633</v>
      </c>
      <c r="E159" s="10">
        <f t="shared" si="9"/>
        <v>7.3303879958009235</v>
      </c>
    </row>
    <row r="160" spans="1:5" ht="18" customHeight="1">
      <c r="A160" s="1">
        <v>0.91</v>
      </c>
      <c r="B160" s="8">
        <f t="shared" si="8"/>
        <v>43.415361084757741</v>
      </c>
      <c r="C160" s="10">
        <f t="shared" si="6"/>
        <v>3.0397733258820496</v>
      </c>
      <c r="D160" s="10">
        <f t="shared" si="7"/>
        <v>5.2151934783642098</v>
      </c>
      <c r="E160" s="10">
        <f t="shared" si="9"/>
        <v>7.3906136308463699</v>
      </c>
    </row>
    <row r="161" spans="1:5" ht="18" customHeight="1">
      <c r="A161" s="1">
        <v>0.92</v>
      </c>
      <c r="B161" s="8">
        <f t="shared" si="8"/>
        <v>43.892452964810026</v>
      </c>
      <c r="C161" s="10">
        <f t="shared" si="6"/>
        <v>3.0999989609274952</v>
      </c>
      <c r="D161" s="10">
        <f t="shared" si="7"/>
        <v>5.2754191134096553</v>
      </c>
      <c r="E161" s="10">
        <f t="shared" si="9"/>
        <v>7.4508392658918154</v>
      </c>
    </row>
    <row r="162" spans="1:5" ht="18" customHeight="1">
      <c r="A162" s="1">
        <v>0.93</v>
      </c>
      <c r="B162" s="8">
        <f t="shared" si="8"/>
        <v>44.369544844862304</v>
      </c>
      <c r="C162" s="10">
        <f t="shared" si="6"/>
        <v>3.1602245959729398</v>
      </c>
      <c r="D162" s="10">
        <f t="shared" si="7"/>
        <v>5.3356447484551</v>
      </c>
      <c r="E162" s="10">
        <f t="shared" si="9"/>
        <v>7.5110649009372601</v>
      </c>
    </row>
    <row r="163" spans="1:5" ht="18" customHeight="1">
      <c r="A163" s="1">
        <v>0.94</v>
      </c>
      <c r="B163" s="8">
        <f t="shared" si="8"/>
        <v>44.846636724914582</v>
      </c>
      <c r="C163" s="10">
        <f t="shared" si="6"/>
        <v>3.2204502310183845</v>
      </c>
      <c r="D163" s="10">
        <f t="shared" si="7"/>
        <v>5.3958703835005446</v>
      </c>
      <c r="E163" s="10">
        <f t="shared" si="9"/>
        <v>7.5712905359827047</v>
      </c>
    </row>
    <row r="164" spans="1:5" ht="18" customHeight="1">
      <c r="A164" s="1">
        <v>0.95</v>
      </c>
      <c r="B164" s="8">
        <f t="shared" si="8"/>
        <v>45.323728604966867</v>
      </c>
      <c r="C164" s="10">
        <f t="shared" si="6"/>
        <v>3.2806758660638309</v>
      </c>
      <c r="D164" s="10">
        <f t="shared" si="7"/>
        <v>5.456096018545991</v>
      </c>
      <c r="E164" s="10">
        <f t="shared" si="9"/>
        <v>7.6315161710281512</v>
      </c>
    </row>
    <row r="165" spans="1:5" ht="18" customHeight="1">
      <c r="A165" s="1">
        <v>0.96</v>
      </c>
      <c r="B165" s="8">
        <f t="shared" si="8"/>
        <v>45.800820485019152</v>
      </c>
      <c r="C165" s="10">
        <f t="shared" si="6"/>
        <v>3.3409015011092764</v>
      </c>
      <c r="D165" s="10">
        <f t="shared" si="7"/>
        <v>5.5163216535914366</v>
      </c>
      <c r="E165" s="10">
        <f t="shared" si="9"/>
        <v>7.6917418060735967</v>
      </c>
    </row>
    <row r="166" spans="1:5" ht="18" customHeight="1">
      <c r="A166" s="1">
        <v>0.97</v>
      </c>
      <c r="B166" s="8">
        <f t="shared" si="8"/>
        <v>46.277912365071437</v>
      </c>
      <c r="C166" s="10">
        <f t="shared" si="6"/>
        <v>3.401127136154722</v>
      </c>
      <c r="D166" s="10">
        <f t="shared" si="7"/>
        <v>5.5765472886368821</v>
      </c>
      <c r="E166" s="10">
        <f t="shared" si="9"/>
        <v>7.7519674411190422</v>
      </c>
    </row>
    <row r="167" spans="1:5" ht="18" customHeight="1">
      <c r="A167" s="1">
        <v>0.98</v>
      </c>
      <c r="B167" s="8">
        <f t="shared" si="8"/>
        <v>46.755004245123715</v>
      </c>
      <c r="C167" s="10">
        <f t="shared" si="6"/>
        <v>3.4613527712001675</v>
      </c>
      <c r="D167" s="10">
        <f t="shared" si="7"/>
        <v>5.6367729236823276</v>
      </c>
      <c r="E167" s="10">
        <f t="shared" si="9"/>
        <v>7.8121930761644878</v>
      </c>
    </row>
    <row r="168" spans="1:5" ht="18" customHeight="1">
      <c r="A168" s="1">
        <v>0.99</v>
      </c>
      <c r="B168" s="8">
        <f t="shared" si="8"/>
        <v>47.232096125176</v>
      </c>
      <c r="C168" s="10">
        <f t="shared" si="6"/>
        <v>3.521578406245613</v>
      </c>
      <c r="D168" s="10">
        <f t="shared" si="7"/>
        <v>5.6969985587277732</v>
      </c>
      <c r="E168" s="10">
        <f t="shared" si="9"/>
        <v>7.8724187112099333</v>
      </c>
    </row>
    <row r="169" spans="1:5" ht="18" customHeight="1">
      <c r="A169" s="1">
        <v>0.999</v>
      </c>
      <c r="B169" s="8">
        <f t="shared" si="8"/>
        <v>47.661478817223056</v>
      </c>
      <c r="C169" s="10">
        <f t="shared" si="6"/>
        <v>3.5757814777865136</v>
      </c>
      <c r="D169" s="10">
        <f t="shared" si="7"/>
        <v>5.7512016302686737</v>
      </c>
      <c r="E169" s="10">
        <f t="shared" si="9"/>
        <v>7.9266217827508338</v>
      </c>
    </row>
    <row r="170" spans="1:5" ht="18" customHeight="1">
      <c r="A170" s="1">
        <v>0.99990000000000001</v>
      </c>
      <c r="B170" s="8">
        <f t="shared" si="8"/>
        <v>47.70441708642776</v>
      </c>
      <c r="C170" s="10">
        <f t="shared" si="6"/>
        <v>3.5812017849406041</v>
      </c>
      <c r="D170" s="10">
        <f t="shared" si="7"/>
        <v>5.7566219374227643</v>
      </c>
      <c r="E170" s="10">
        <f t="shared" si="9"/>
        <v>7.9320420899049244</v>
      </c>
    </row>
    <row r="171" spans="1:5" ht="18" customHeight="1"/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M36</vt:lpstr>
    </vt:vector>
  </TitlesOfParts>
  <Company>UMES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UMES-DeskTop Computer</dc:creator>
  <cp:lastModifiedBy>toscar</cp:lastModifiedBy>
  <cp:lastPrinted>2007-09-21T19:01:50Z</cp:lastPrinted>
  <dcterms:created xsi:type="dcterms:W3CDTF">2007-07-24T17:59:58Z</dcterms:created>
  <dcterms:modified xsi:type="dcterms:W3CDTF">2013-11-12T20:02:21Z</dcterms:modified>
</cp:coreProperties>
</file>