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380" windowWidth="17115" windowHeight="7515" activeTab="0"/>
  </bookViews>
  <sheets>
    <sheet name="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<sst xmlns="http://schemas.openxmlformats.org/spreadsheetml/2006/main" count="144" uniqueCount="55">
  <si>
    <t>Species</t>
  </si>
  <si>
    <t>DBH</t>
  </si>
  <si>
    <t>Date:</t>
  </si>
  <si>
    <t>Line length:</t>
  </si>
  <si>
    <t>Subplot radius:</t>
  </si>
  <si>
    <t xml:space="preserve">Diameter units: </t>
  </si>
  <si>
    <t>Sub-plot 1 (plot center)</t>
  </si>
  <si>
    <t>Ht.</t>
  </si>
  <si>
    <t>DRC</t>
  </si>
  <si>
    <t xml:space="preserve">Tree density = </t>
  </si>
  <si>
    <t xml:space="preserve">Sapling density = </t>
  </si>
  <si>
    <t>Sub-plot 2 (Line 1)</t>
  </si>
  <si>
    <t>Sub-plot 3 (Line 2)</t>
  </si>
  <si>
    <t>Sub-plot 4 (Line 3)</t>
  </si>
  <si>
    <t>You must fill in all applicable yellow cells.</t>
  </si>
  <si>
    <t>Gray cells for indicator calculations.</t>
  </si>
  <si>
    <t>Tree Density and Size Indicator Calculations</t>
  </si>
  <si>
    <t>Plot:</t>
  </si>
  <si>
    <t>Observer:</t>
  </si>
  <si>
    <t>Recorder:</t>
  </si>
  <si>
    <t>m or ft?</t>
  </si>
  <si>
    <t>cm or in?</t>
  </si>
  <si>
    <t>Height units:</t>
  </si>
  <si>
    <r>
      <t xml:space="preserve">Total number of TREES (DBH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12.7cm (5 in)):</t>
    </r>
  </si>
  <si>
    <t>Total number of SAPLINGS (2.5cm (1 in)&lt; DBH &lt; 12.7cm (5 in)):</t>
  </si>
  <si>
    <t>hectares</t>
  </si>
  <si>
    <t>trees per hectare</t>
  </si>
  <si>
    <t>saplings per hectare</t>
  </si>
  <si>
    <t>subplot 1</t>
  </si>
  <si>
    <t>diam</t>
  </si>
  <si>
    <t>subplot 2</t>
  </si>
  <si>
    <t>subplot 3</t>
  </si>
  <si>
    <t>subplot 4</t>
  </si>
  <si>
    <t>diameter in cm</t>
  </si>
  <si>
    <t>CENTIMETERS</t>
  </si>
  <si>
    <t>INCHES</t>
  </si>
  <si>
    <t>diameter in in</t>
  </si>
  <si>
    <t>tree</t>
  </si>
  <si>
    <t>sapling</t>
  </si>
  <si>
    <t>inches</t>
  </si>
  <si>
    <t>centimeters</t>
  </si>
  <si>
    <t>diam&gt;1</t>
  </si>
  <si>
    <t>diam&lt;12.7</t>
  </si>
  <si>
    <t>diam&gt;2.5</t>
  </si>
  <si>
    <t>diam&lt;5</t>
  </si>
  <si>
    <t>Total trees</t>
  </si>
  <si>
    <t>Total saplings</t>
  </si>
  <si>
    <r>
      <t>DBH</t>
    </r>
    <r>
      <rPr>
        <sz val="10"/>
        <rFont val="Arial"/>
        <family val="0"/>
      </rPr>
      <t xml:space="preserve"> = Diameter at Breast Height: The diameter of a tree at breast height (1.4 m or 4.5 ft above the ground), measured outside of the bark (USDA Forest Service 2003).</t>
    </r>
  </si>
  <si>
    <r>
      <t xml:space="preserve">DRC </t>
    </r>
    <r>
      <rPr>
        <sz val="10"/>
        <rFont val="Arial"/>
        <family val="0"/>
      </rPr>
      <t>= diameter at root collar: The diameter of a tree measured at the ground line or stem root collar, measured ouside of the bark.</t>
    </r>
  </si>
  <si>
    <t>mm/dd/yyyy</t>
  </si>
  <si>
    <t>Last updated on 4 January 2005.</t>
  </si>
  <si>
    <t>Total plot area (all subplots):</t>
  </si>
  <si>
    <t xml:space="preserve">Average plant height = 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</si>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</sst>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3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V39" sqref="V39"/>
    </sheetView>
  </sheetViews>
  <sheetFormatPr defaultColWidth="9.140625" defaultRowHeight="12.75"/>
  <cols>
    <col min="1" max="1" width="8.28125" style="0" customWidth="1"/>
    <col min="2" max="3" width="5.00390625" style="0" customWidth="1"/>
    <col min="4" max="4" width="5.28125" style="0" customWidth="1"/>
    <col min="5" max="5" width="8.28125" style="0" customWidth="1"/>
    <col min="6" max="7" width="5.00390625" style="0" customWidth="1"/>
    <col min="8" max="8" width="5.28125" style="0" customWidth="1"/>
    <col min="9" max="9" width="8.28125" style="0" customWidth="1"/>
    <col min="10" max="11" width="5.00390625" style="0" customWidth="1"/>
    <col min="12" max="12" width="5.28125" style="0" customWidth="1"/>
    <col min="13" max="13" width="8.28125" style="0" customWidth="1"/>
    <col min="14" max="16" width="5.00390625" style="0" customWidth="1"/>
  </cols>
  <sheetData>
    <row r="1" spans="1:16" ht="12.7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spans="1:16" ht="18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 customHeight="1">
      <c r="A5" s="53" t="s">
        <v>14</v>
      </c>
      <c r="B5" s="53"/>
      <c r="C5" s="53"/>
      <c r="D5" s="53"/>
      <c r="E5" s="53"/>
      <c r="F5" s="53"/>
      <c r="G5" s="53"/>
      <c r="H5" s="18"/>
      <c r="I5" s="18"/>
      <c r="J5" s="18"/>
      <c r="K5" s="52" t="s">
        <v>15</v>
      </c>
      <c r="L5" s="52"/>
      <c r="M5" s="52"/>
      <c r="N5" s="52"/>
      <c r="O5" s="52"/>
      <c r="P5" s="52"/>
    </row>
    <row r="6" ht="12.75" customHeight="1"/>
    <row r="7" spans="1:15" ht="13.5" thickBot="1">
      <c r="A7" s="13" t="s">
        <v>17</v>
      </c>
      <c r="B7" s="51"/>
      <c r="C7" s="51"/>
      <c r="D7" s="14"/>
      <c r="F7" s="8" t="s">
        <v>18</v>
      </c>
      <c r="G7" s="54"/>
      <c r="H7" s="54"/>
      <c r="I7" s="54"/>
      <c r="J7" s="14"/>
      <c r="K7" s="1" t="s">
        <v>19</v>
      </c>
      <c r="L7" s="20"/>
      <c r="M7" s="54"/>
      <c r="N7" s="54"/>
      <c r="O7" s="54"/>
    </row>
    <row r="8" ht="14.25">
      <c r="N8" s="9"/>
    </row>
    <row r="9" spans="1:16" ht="13.5" thickBot="1">
      <c r="A9" s="1" t="s">
        <v>2</v>
      </c>
      <c r="B9" s="51"/>
      <c r="C9" s="51"/>
      <c r="F9" s="8" t="s">
        <v>3</v>
      </c>
      <c r="G9" s="19"/>
      <c r="H9" s="1"/>
      <c r="I9" s="19"/>
      <c r="K9" s="1" t="s">
        <v>4</v>
      </c>
      <c r="N9" s="19"/>
      <c r="P9" s="19"/>
    </row>
    <row r="10" spans="1:16" ht="14.25">
      <c r="A10" s="1"/>
      <c r="B10" s="67" t="s">
        <v>49</v>
      </c>
      <c r="C10" s="67"/>
      <c r="D10" s="47"/>
      <c r="G10" s="1"/>
      <c r="I10" s="21" t="s">
        <v>20</v>
      </c>
      <c r="P10" s="21" t="s">
        <v>20</v>
      </c>
    </row>
    <row r="11" spans="1:16" ht="13.5" thickBot="1">
      <c r="A11" s="1"/>
      <c r="B11" s="1"/>
      <c r="C11" s="22"/>
      <c r="D11" s="1"/>
      <c r="F11" s="8" t="s">
        <v>5</v>
      </c>
      <c r="G11" s="51"/>
      <c r="H11" s="51"/>
      <c r="I11" s="36"/>
      <c r="M11" s="8" t="s">
        <v>22</v>
      </c>
      <c r="N11" s="51"/>
      <c r="O11" s="51"/>
      <c r="P11" s="36"/>
    </row>
    <row r="12" spans="4:16" ht="15" thickBot="1">
      <c r="D12" s="5"/>
      <c r="G12" s="66" t="s">
        <v>21</v>
      </c>
      <c r="H12" s="66"/>
      <c r="I12" s="21"/>
      <c r="J12" s="6"/>
      <c r="K12" s="6"/>
      <c r="L12" s="6"/>
      <c r="N12" s="63" t="s">
        <v>20</v>
      </c>
      <c r="O12" s="63"/>
      <c r="P12" s="21"/>
    </row>
    <row r="13" spans="1:16" ht="18" customHeight="1" thickBot="1">
      <c r="A13" s="60" t="s">
        <v>6</v>
      </c>
      <c r="B13" s="61"/>
      <c r="C13" s="61"/>
      <c r="D13" s="62"/>
      <c r="E13" s="60" t="s">
        <v>11</v>
      </c>
      <c r="F13" s="61"/>
      <c r="G13" s="61"/>
      <c r="H13" s="62"/>
      <c r="I13" s="60" t="s">
        <v>12</v>
      </c>
      <c r="J13" s="61"/>
      <c r="K13" s="61"/>
      <c r="L13" s="62"/>
      <c r="M13" s="60" t="s">
        <v>13</v>
      </c>
      <c r="N13" s="61"/>
      <c r="O13" s="61"/>
      <c r="P13" s="62"/>
    </row>
    <row r="14" spans="1:16" s="11" customFormat="1" ht="18" customHeight="1" thickBot="1">
      <c r="A14" s="2" t="s">
        <v>0</v>
      </c>
      <c r="B14" s="3" t="s">
        <v>1</v>
      </c>
      <c r="C14" s="12" t="s">
        <v>8</v>
      </c>
      <c r="D14" s="4" t="s">
        <v>7</v>
      </c>
      <c r="E14" s="2" t="s">
        <v>0</v>
      </c>
      <c r="F14" s="3" t="s">
        <v>1</v>
      </c>
      <c r="G14" s="12" t="s">
        <v>8</v>
      </c>
      <c r="H14" s="4" t="s">
        <v>7</v>
      </c>
      <c r="I14" s="2" t="s">
        <v>0</v>
      </c>
      <c r="J14" s="3" t="s">
        <v>1</v>
      </c>
      <c r="K14" s="12" t="s">
        <v>8</v>
      </c>
      <c r="L14" s="4" t="s">
        <v>7</v>
      </c>
      <c r="M14" s="2" t="s">
        <v>0</v>
      </c>
      <c r="N14" s="3" t="s">
        <v>1</v>
      </c>
      <c r="O14" s="12" t="s">
        <v>8</v>
      </c>
      <c r="P14" s="4" t="s">
        <v>7</v>
      </c>
    </row>
    <row r="15" spans="1:16" ht="18" customHeight="1">
      <c r="A15" s="23"/>
      <c r="B15" s="24"/>
      <c r="C15" s="25"/>
      <c r="D15" s="26"/>
      <c r="E15" s="23"/>
      <c r="F15" s="24"/>
      <c r="G15" s="25"/>
      <c r="H15" s="26"/>
      <c r="I15" s="23"/>
      <c r="J15" s="24"/>
      <c r="K15" s="25"/>
      <c r="L15" s="26"/>
      <c r="M15" s="23"/>
      <c r="N15" s="24"/>
      <c r="O15" s="25"/>
      <c r="P15" s="26"/>
    </row>
    <row r="16" spans="1:16" ht="18" customHeight="1">
      <c r="A16" s="27"/>
      <c r="B16" s="28"/>
      <c r="C16" s="29"/>
      <c r="D16" s="30"/>
      <c r="E16" s="27"/>
      <c r="F16" s="28"/>
      <c r="G16" s="29"/>
      <c r="H16" s="30"/>
      <c r="I16" s="27"/>
      <c r="J16" s="28"/>
      <c r="K16" s="29"/>
      <c r="L16" s="30"/>
      <c r="M16" s="27"/>
      <c r="N16" s="28"/>
      <c r="O16" s="29"/>
      <c r="P16" s="30"/>
    </row>
    <row r="17" spans="1:16" ht="18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</row>
    <row r="18" spans="1:16" ht="18" customHeight="1">
      <c r="A18" s="27"/>
      <c r="B18" s="28"/>
      <c r="C18" s="29"/>
      <c r="D18" s="30"/>
      <c r="E18" s="27"/>
      <c r="F18" s="28"/>
      <c r="G18" s="29"/>
      <c r="H18" s="30"/>
      <c r="I18" s="27"/>
      <c r="J18" s="28"/>
      <c r="K18" s="29"/>
      <c r="L18" s="30"/>
      <c r="M18" s="27"/>
      <c r="N18" s="28"/>
      <c r="O18" s="29"/>
      <c r="P18" s="30"/>
    </row>
    <row r="19" spans="1:16" ht="18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</row>
    <row r="20" spans="1:16" ht="18" customHeight="1">
      <c r="A20" s="27"/>
      <c r="B20" s="28"/>
      <c r="C20" s="29"/>
      <c r="D20" s="30"/>
      <c r="E20" s="27"/>
      <c r="F20" s="28"/>
      <c r="G20" s="29"/>
      <c r="H20" s="30"/>
      <c r="I20" s="27"/>
      <c r="J20" s="28"/>
      <c r="K20" s="29"/>
      <c r="L20" s="30"/>
      <c r="M20" s="27"/>
      <c r="N20" s="28"/>
      <c r="O20" s="29"/>
      <c r="P20" s="30"/>
    </row>
    <row r="21" spans="1:16" ht="18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</row>
    <row r="22" spans="1:16" ht="18" customHeight="1">
      <c r="A22" s="27"/>
      <c r="B22" s="28"/>
      <c r="C22" s="29"/>
      <c r="D22" s="30"/>
      <c r="E22" s="27"/>
      <c r="F22" s="28"/>
      <c r="G22" s="29"/>
      <c r="H22" s="30"/>
      <c r="I22" s="27"/>
      <c r="J22" s="28"/>
      <c r="K22" s="29"/>
      <c r="L22" s="30"/>
      <c r="M22" s="27"/>
      <c r="N22" s="28"/>
      <c r="O22" s="29"/>
      <c r="P22" s="30"/>
    </row>
    <row r="23" spans="1:16" ht="18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</row>
    <row r="24" spans="1:16" ht="18" customHeight="1">
      <c r="A24" s="27"/>
      <c r="B24" s="28"/>
      <c r="C24" s="29"/>
      <c r="D24" s="30"/>
      <c r="E24" s="27"/>
      <c r="F24" s="28"/>
      <c r="G24" s="29"/>
      <c r="H24" s="30"/>
      <c r="I24" s="27"/>
      <c r="J24" s="28"/>
      <c r="K24" s="29"/>
      <c r="L24" s="30"/>
      <c r="M24" s="27"/>
      <c r="N24" s="28"/>
      <c r="O24" s="29"/>
      <c r="P24" s="30"/>
    </row>
    <row r="25" spans="1:16" ht="18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</row>
    <row r="26" spans="1:16" ht="18" customHeight="1">
      <c r="A26" s="27"/>
      <c r="B26" s="28"/>
      <c r="C26" s="29"/>
      <c r="D26" s="30"/>
      <c r="E26" s="27"/>
      <c r="F26" s="28"/>
      <c r="G26" s="29"/>
      <c r="H26" s="30"/>
      <c r="I26" s="27"/>
      <c r="J26" s="28"/>
      <c r="K26" s="29"/>
      <c r="L26" s="30"/>
      <c r="M26" s="27"/>
      <c r="N26" s="28"/>
      <c r="O26" s="29"/>
      <c r="P26" s="30"/>
    </row>
    <row r="27" spans="1:16" ht="18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</row>
    <row r="28" spans="1:16" ht="18" customHeight="1">
      <c r="A28" s="27"/>
      <c r="B28" s="28"/>
      <c r="C28" s="29"/>
      <c r="D28" s="30"/>
      <c r="E28" s="27"/>
      <c r="F28" s="28"/>
      <c r="G28" s="29"/>
      <c r="H28" s="30"/>
      <c r="I28" s="27"/>
      <c r="J28" s="28"/>
      <c r="K28" s="29"/>
      <c r="L28" s="30"/>
      <c r="M28" s="27"/>
      <c r="N28" s="28"/>
      <c r="O28" s="29"/>
      <c r="P28" s="30"/>
    </row>
    <row r="29" spans="1:16" ht="18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</row>
    <row r="30" spans="1:16" ht="18" customHeight="1">
      <c r="A30" s="27"/>
      <c r="B30" s="28"/>
      <c r="C30" s="29"/>
      <c r="D30" s="30"/>
      <c r="E30" s="27"/>
      <c r="F30" s="28"/>
      <c r="G30" s="29"/>
      <c r="H30" s="30"/>
      <c r="I30" s="27"/>
      <c r="J30" s="28"/>
      <c r="K30" s="29"/>
      <c r="L30" s="30"/>
      <c r="M30" s="27"/>
      <c r="N30" s="28"/>
      <c r="O30" s="29"/>
      <c r="P30" s="30"/>
    </row>
    <row r="31" spans="1:16" ht="18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</row>
    <row r="32" spans="1:16" ht="18" customHeight="1">
      <c r="A32" s="27"/>
      <c r="B32" s="28"/>
      <c r="C32" s="29"/>
      <c r="D32" s="30"/>
      <c r="E32" s="27"/>
      <c r="F32" s="28"/>
      <c r="G32" s="29"/>
      <c r="H32" s="30"/>
      <c r="I32" s="27"/>
      <c r="J32" s="28"/>
      <c r="K32" s="29"/>
      <c r="L32" s="30"/>
      <c r="M32" s="27"/>
      <c r="N32" s="28"/>
      <c r="O32" s="29"/>
      <c r="P32" s="30"/>
    </row>
    <row r="33" spans="1:16" ht="18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</row>
    <row r="34" spans="1:16" ht="18" customHeight="1">
      <c r="A34" s="27"/>
      <c r="B34" s="28"/>
      <c r="C34" s="29"/>
      <c r="D34" s="30"/>
      <c r="E34" s="27"/>
      <c r="F34" s="28"/>
      <c r="G34" s="29"/>
      <c r="H34" s="30"/>
      <c r="I34" s="27"/>
      <c r="J34" s="28"/>
      <c r="K34" s="29"/>
      <c r="L34" s="30"/>
      <c r="M34" s="27"/>
      <c r="N34" s="28"/>
      <c r="O34" s="29"/>
      <c r="P34" s="30"/>
    </row>
    <row r="35" spans="1:16" ht="18" customHeight="1" thickBot="1">
      <c r="A35" s="31"/>
      <c r="B35" s="33"/>
      <c r="C35" s="34"/>
      <c r="D35" s="35"/>
      <c r="E35" s="31"/>
      <c r="F35" s="33"/>
      <c r="G35" s="34"/>
      <c r="H35" s="35"/>
      <c r="I35" s="31"/>
      <c r="J35" s="33"/>
      <c r="K35" s="34"/>
      <c r="L35" s="35"/>
      <c r="M35" s="31"/>
      <c r="N35" s="33"/>
      <c r="O35" s="34"/>
      <c r="P35" s="35"/>
    </row>
    <row r="36" spans="6:13" ht="14.25">
      <c r="F36" s="75"/>
      <c r="G36" s="75"/>
      <c r="H36" s="14"/>
      <c r="I36" s="15"/>
      <c r="J36" s="14"/>
      <c r="K36" s="14"/>
      <c r="L36" s="14"/>
      <c r="M36" s="14"/>
    </row>
    <row r="37" spans="1:15" ht="18" customHeight="1">
      <c r="A37" s="1" t="s">
        <v>51</v>
      </c>
      <c r="F37" s="58">
        <f>IF(Calculations!P9=0,"",((4*3.14*N9*N9)/Calculations!P9))</f>
      </c>
      <c r="G37" s="59"/>
      <c r="H37" s="22" t="s">
        <v>25</v>
      </c>
      <c r="I37" s="17"/>
      <c r="J37" s="11"/>
      <c r="K37" s="17"/>
      <c r="L37" s="7"/>
      <c r="M37" s="73"/>
      <c r="N37" s="74"/>
      <c r="O37" s="16"/>
    </row>
    <row r="38" spans="6:9" ht="14.25">
      <c r="F38" s="75"/>
      <c r="G38" s="75"/>
      <c r="I38" s="9"/>
    </row>
    <row r="39" spans="1:9" ht="18" customHeight="1">
      <c r="A39" s="13" t="s">
        <v>23</v>
      </c>
      <c r="C39" s="7"/>
      <c r="D39" s="7"/>
      <c r="E39" s="7"/>
      <c r="F39" s="7"/>
      <c r="H39" s="55">
        <f>IF(Calculations!J64=0,"",Calculations!J64)</f>
      </c>
      <c r="I39" s="56"/>
    </row>
    <row r="40" spans="1:9" ht="12.75" customHeight="1">
      <c r="A40" s="13"/>
      <c r="C40" s="7"/>
      <c r="D40" s="7"/>
      <c r="E40" s="7"/>
      <c r="F40" s="7"/>
      <c r="I40" s="10"/>
    </row>
    <row r="41" spans="1:12" ht="18" customHeight="1">
      <c r="A41" s="13" t="s">
        <v>24</v>
      </c>
      <c r="C41" s="7"/>
      <c r="D41" s="7"/>
      <c r="E41" s="7"/>
      <c r="F41" s="7"/>
      <c r="I41" s="10"/>
      <c r="K41" s="55">
        <f>IF(Calculations!J65=0,"",Calculations!J65)</f>
      </c>
      <c r="L41" s="56"/>
    </row>
    <row r="42" ht="12.75" customHeight="1"/>
    <row r="43" spans="1:16" ht="18" customHeight="1">
      <c r="A43" s="1" t="s">
        <v>9</v>
      </c>
      <c r="C43" s="39"/>
      <c r="D43" s="71">
        <f>IF(F37="","",(H39/F37))</f>
      </c>
      <c r="E43" s="72"/>
      <c r="F43" s="1" t="s">
        <v>26</v>
      </c>
      <c r="L43" s="70"/>
      <c r="M43" s="70"/>
      <c r="N43" s="37"/>
      <c r="O43" s="38"/>
      <c r="P43" s="16"/>
    </row>
    <row r="44" spans="3:13" ht="9.75" customHeight="1">
      <c r="C44" s="57"/>
      <c r="D44" s="57"/>
      <c r="L44" s="57"/>
      <c r="M44" s="57"/>
    </row>
    <row r="45" spans="1:6" ht="18" customHeight="1">
      <c r="A45" s="13" t="s">
        <v>10</v>
      </c>
      <c r="D45" s="71">
        <f>IF(F37="","",(K41/F37))</f>
      </c>
      <c r="E45" s="72"/>
      <c r="F45" s="1" t="s">
        <v>27</v>
      </c>
    </row>
    <row r="46" spans="1:6" ht="18" customHeight="1">
      <c r="A46" s="13"/>
      <c r="D46" s="49"/>
      <c r="E46" s="49"/>
      <c r="F46" s="1"/>
    </row>
    <row r="47" spans="1:6" ht="18" customHeight="1">
      <c r="A47" s="13" t="s">
        <v>52</v>
      </c>
      <c r="D47" s="49"/>
      <c r="E47" s="50">
        <f>IF(SUM(D15:D35,H15:H35,L15:L35,P15:P35)=0,"",AVERAGE(D15:D35,H15:H35,L15:L35,P15:P35))</f>
      </c>
      <c r="F47" s="1"/>
    </row>
    <row r="48" ht="18" customHeight="1"/>
    <row r="49" spans="1:16" ht="16.5" customHeight="1">
      <c r="A49" s="68" t="s">
        <v>47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6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ht="18" customHeight="1"/>
    <row r="52" spans="1:16" ht="18" customHeight="1">
      <c r="A52" s="68" t="s">
        <v>48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5" spans="1:4" ht="12.75">
      <c r="A55" s="76" t="s">
        <v>54</v>
      </c>
      <c r="B55" s="76"/>
      <c r="C55" s="76"/>
      <c r="D55" s="76"/>
    </row>
    <row r="57" ht="12.75">
      <c r="A57" s="48" t="s">
        <v>50</v>
      </c>
    </row>
  </sheetData>
  <sheetProtection password="EFF4" sheet="1" objects="1" scenarios="1"/>
  <mergeCells count="31">
    <mergeCell ref="A55:D55"/>
    <mergeCell ref="M37:N37"/>
    <mergeCell ref="F38:G38"/>
    <mergeCell ref="E13:H13"/>
    <mergeCell ref="I13:L13"/>
    <mergeCell ref="F36:G36"/>
    <mergeCell ref="A49:P50"/>
    <mergeCell ref="A52:P53"/>
    <mergeCell ref="L43:M43"/>
    <mergeCell ref="L44:M44"/>
    <mergeCell ref="D45:E45"/>
    <mergeCell ref="D43:E43"/>
    <mergeCell ref="A13:D13"/>
    <mergeCell ref="N12:O12"/>
    <mergeCell ref="A1:P1"/>
    <mergeCell ref="A3:P3"/>
    <mergeCell ref="N11:O11"/>
    <mergeCell ref="G11:H11"/>
    <mergeCell ref="G12:H12"/>
    <mergeCell ref="M13:P13"/>
    <mergeCell ref="B10:C10"/>
    <mergeCell ref="M7:O7"/>
    <mergeCell ref="H39:I39"/>
    <mergeCell ref="C44:D44"/>
    <mergeCell ref="K41:L41"/>
    <mergeCell ref="F37:G37"/>
    <mergeCell ref="B9:C9"/>
    <mergeCell ref="K5:P5"/>
    <mergeCell ref="A5:G5"/>
    <mergeCell ref="B7:C7"/>
    <mergeCell ref="G7:I7"/>
  </mergeCells>
  <printOptions/>
  <pageMargins left="0.75" right="0.75" top="0.75" bottom="1" header="0.5" footer="0.5"/>
  <pageSetup horizontalDpi="600" verticalDpi="600" orientation="portrait" r:id="rId1"/>
  <headerFooter alignWithMargins="0">
    <oddFooter>&amp;C107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7">
      <selection activeCell="D10" sqref="D10"/>
    </sheetView>
  </sheetViews>
  <sheetFormatPr defaultColWidth="9.140625" defaultRowHeight="12.75"/>
  <cols>
    <col min="1" max="1" width="8.8515625" style="0" customWidth="1"/>
    <col min="2" max="4" width="8.57421875" style="0" bestFit="1" customWidth="1"/>
    <col min="5" max="5" width="7.421875" style="0" customWidth="1"/>
    <col min="6" max="8" width="8.57421875" style="0" bestFit="1" customWidth="1"/>
    <col min="9" max="9" width="8.421875" style="0" customWidth="1"/>
    <col min="10" max="10" width="7.421875" style="0" customWidth="1"/>
    <col min="12" max="14" width="8.7109375" style="0" bestFit="1" customWidth="1"/>
    <col min="15" max="15" width="7.421875" style="0" customWidth="1"/>
    <col min="16" max="16" width="8.8515625" style="0" customWidth="1"/>
    <col min="17" max="19" width="9.7109375" style="0" bestFit="1" customWidth="1"/>
  </cols>
  <sheetData>
    <row r="2" spans="1:3" ht="12.75">
      <c r="A2" t="s">
        <v>33</v>
      </c>
      <c r="C2">
        <f>IF(Indicators!G11="cm",1,0)</f>
        <v>0</v>
      </c>
    </row>
    <row r="3" spans="1:3" ht="12.75">
      <c r="A3" t="s">
        <v>36</v>
      </c>
      <c r="C3">
        <f>IF(Indicators!G11="in",1,0)</f>
        <v>0</v>
      </c>
    </row>
    <row r="7" ht="12.75">
      <c r="P7">
        <f>IF(Indicators!P9="m",10000,"")</f>
      </c>
    </row>
    <row r="8" spans="3:16" ht="12.75">
      <c r="C8" s="10"/>
      <c r="F8" s="10"/>
      <c r="G8" s="10"/>
      <c r="P8">
        <f>IF(Indicators!P9="ft",43560,"")</f>
      </c>
    </row>
    <row r="9" ht="12.75">
      <c r="P9">
        <f>SUM(P7:P8)</f>
        <v>0</v>
      </c>
    </row>
    <row r="10" spans="1:21" ht="12.75">
      <c r="A10" t="s">
        <v>34</v>
      </c>
      <c r="F10" t="s">
        <v>40</v>
      </c>
      <c r="K10" t="s">
        <v>40</v>
      </c>
      <c r="P10" t="s">
        <v>40</v>
      </c>
      <c r="U10" t="s">
        <v>40</v>
      </c>
    </row>
    <row r="11" spans="1:24" ht="12.75">
      <c r="A11" t="s">
        <v>28</v>
      </c>
      <c r="B11" t="s">
        <v>30</v>
      </c>
      <c r="C11" t="s">
        <v>31</v>
      </c>
      <c r="D11" t="s">
        <v>32</v>
      </c>
      <c r="F11" t="s">
        <v>28</v>
      </c>
      <c r="G11" t="s">
        <v>30</v>
      </c>
      <c r="H11" t="s">
        <v>31</v>
      </c>
      <c r="I11" t="s">
        <v>32</v>
      </c>
      <c r="K11" t="s">
        <v>28</v>
      </c>
      <c r="L11" t="s">
        <v>30</v>
      </c>
      <c r="M11" t="s">
        <v>31</v>
      </c>
      <c r="N11" t="s">
        <v>32</v>
      </c>
      <c r="P11" t="s">
        <v>28</v>
      </c>
      <c r="Q11" t="s">
        <v>30</v>
      </c>
      <c r="R11" t="s">
        <v>31</v>
      </c>
      <c r="S11" t="s">
        <v>32</v>
      </c>
      <c r="U11" t="s">
        <v>28</v>
      </c>
      <c r="V11" t="s">
        <v>30</v>
      </c>
      <c r="W11" t="s">
        <v>31</v>
      </c>
      <c r="X11" t="s">
        <v>32</v>
      </c>
    </row>
    <row r="12" spans="1:24" ht="12.75">
      <c r="A12" t="s">
        <v>29</v>
      </c>
      <c r="B12" t="s">
        <v>29</v>
      </c>
      <c r="C12" t="s">
        <v>29</v>
      </c>
      <c r="D12" t="s">
        <v>29</v>
      </c>
      <c r="F12" t="s">
        <v>37</v>
      </c>
      <c r="G12" t="s">
        <v>37</v>
      </c>
      <c r="H12" t="s">
        <v>37</v>
      </c>
      <c r="I12" t="s">
        <v>37</v>
      </c>
      <c r="K12" t="s">
        <v>43</v>
      </c>
      <c r="L12" t="s">
        <v>43</v>
      </c>
      <c r="M12" t="s">
        <v>43</v>
      </c>
      <c r="N12" t="s">
        <v>43</v>
      </c>
      <c r="P12" t="s">
        <v>42</v>
      </c>
      <c r="Q12" t="s">
        <v>42</v>
      </c>
      <c r="R12" t="s">
        <v>42</v>
      </c>
      <c r="S12" t="s">
        <v>42</v>
      </c>
      <c r="U12" t="s">
        <v>38</v>
      </c>
      <c r="V12" t="s">
        <v>38</v>
      </c>
      <c r="W12" t="s">
        <v>38</v>
      </c>
      <c r="X12" t="s">
        <v>38</v>
      </c>
    </row>
    <row r="13" spans="1:24" ht="12.75">
      <c r="A13" s="40">
        <f>IF(Indicators!$G$11="cm",Indicators!B15+Indicators!C15,0)</f>
        <v>0</v>
      </c>
      <c r="B13" s="41">
        <f>IF(Indicators!$G$11="cm",Indicators!F15+Indicators!G15,0)</f>
        <v>0</v>
      </c>
      <c r="C13" s="41">
        <f>IF(Indicators!$G$11="cm",Indicators!J15+Indicators!K15,0)</f>
        <v>0</v>
      </c>
      <c r="D13" s="42">
        <f>IF(Indicators!$G$11="cm",Indicators!N15+Indicators!O15,0)</f>
        <v>0</v>
      </c>
      <c r="F13">
        <f>IF(A13=0,0,(IF(A13&gt;12.7,1,)))</f>
        <v>0</v>
      </c>
      <c r="G13">
        <f>IF(B13=0,0,(IF(B13&gt;12.7,1,)))</f>
        <v>0</v>
      </c>
      <c r="H13">
        <f>IF(C13=0,0,(IF(C13&gt;12.7,1,)))</f>
        <v>0</v>
      </c>
      <c r="I13">
        <f>IF(D13=0,0,(IF(D13&gt;12.7,1,)))</f>
        <v>0</v>
      </c>
      <c r="K13">
        <f>IF(A13&gt;2.5,1,0)</f>
        <v>0</v>
      </c>
      <c r="L13">
        <f>IF(B13&gt;2.5,1,0)</f>
        <v>0</v>
      </c>
      <c r="M13">
        <f>IF(C13&gt;2.5,1,0)</f>
        <v>0</v>
      </c>
      <c r="N13">
        <f>IF(D13&gt;2.5,1,0)</f>
        <v>0</v>
      </c>
      <c r="P13">
        <f>IF(A13&lt;12.7,1,0)</f>
        <v>1</v>
      </c>
      <c r="Q13">
        <f>IF(B13&lt;12.7,1,0)</f>
        <v>1</v>
      </c>
      <c r="R13">
        <f>IF(C13&lt;12.7,1,0)</f>
        <v>1</v>
      </c>
      <c r="S13">
        <f>IF(D13&lt;12.7,1,0)</f>
        <v>1</v>
      </c>
      <c r="U13">
        <f>K13*P13</f>
        <v>0</v>
      </c>
      <c r="V13">
        <f>L13*Q13</f>
        <v>0</v>
      </c>
      <c r="W13">
        <f>M13*R13</f>
        <v>0</v>
      </c>
      <c r="X13">
        <f>N13*S13</f>
        <v>0</v>
      </c>
    </row>
    <row r="14" spans="1:24" ht="12.75">
      <c r="A14" s="32">
        <f>IF(Indicators!$G$11="cm",Indicators!B16+Indicators!C16,0)</f>
        <v>0</v>
      </c>
      <c r="B14" s="14">
        <f>IF(Indicators!$G$11="cm",Indicators!F16+Indicators!G16,0)</f>
        <v>0</v>
      </c>
      <c r="C14" s="14">
        <f>IF(Indicators!$G$11="cm",Indicators!J16+Indicators!K16,0)</f>
        <v>0</v>
      </c>
      <c r="D14" s="43">
        <f>IF(Indicators!$G$11="cm",Indicators!N16+Indicators!O16,0)</f>
        <v>0</v>
      </c>
      <c r="F14">
        <f aca="true" t="shared" si="0" ref="F14:F33">IF(A14=0,0,(IF(A14&gt;12.7,1,)))</f>
        <v>0</v>
      </c>
      <c r="G14">
        <f aca="true" t="shared" si="1" ref="G14:G33">IF(B14=0,0,(IF(B14&gt;12.7,1,)))</f>
        <v>0</v>
      </c>
      <c r="H14">
        <f aca="true" t="shared" si="2" ref="H14:H33">IF(C14=0,0,(IF(C14&gt;12.7,1,)))</f>
        <v>0</v>
      </c>
      <c r="I14">
        <f aca="true" t="shared" si="3" ref="I14:I33">IF(D14=0,0,(IF(D14&gt;12.7,1,)))</f>
        <v>0</v>
      </c>
      <c r="K14">
        <f aca="true" t="shared" si="4" ref="K14:K33">IF(A14&gt;2.5,1,0)</f>
        <v>0</v>
      </c>
      <c r="L14">
        <f aca="true" t="shared" si="5" ref="L14:L33">IF(B14&gt;2.5,1,0)</f>
        <v>0</v>
      </c>
      <c r="M14">
        <f aca="true" t="shared" si="6" ref="M14:M33">IF(C14&gt;2.5,1,0)</f>
        <v>0</v>
      </c>
      <c r="N14">
        <f aca="true" t="shared" si="7" ref="N14:N33">IF(D14&gt;2.5,1,0)</f>
        <v>0</v>
      </c>
      <c r="P14">
        <f aca="true" t="shared" si="8" ref="P14:P33">IF(A14&lt;12.7,1,0)</f>
        <v>1</v>
      </c>
      <c r="Q14">
        <f aca="true" t="shared" si="9" ref="Q14:Q33">IF(B14&lt;12.7,1,0)</f>
        <v>1</v>
      </c>
      <c r="R14">
        <f aca="true" t="shared" si="10" ref="R14:R33">IF(C14&lt;12.7,1,0)</f>
        <v>1</v>
      </c>
      <c r="S14">
        <f aca="true" t="shared" si="11" ref="S14:S33">IF(D14&lt;12.7,1,0)</f>
        <v>1</v>
      </c>
      <c r="U14">
        <f aca="true" t="shared" si="12" ref="U14:U33">K14*P14</f>
        <v>0</v>
      </c>
      <c r="V14">
        <f aca="true" t="shared" si="13" ref="V14:V33">L14*Q14</f>
        <v>0</v>
      </c>
      <c r="W14">
        <f aca="true" t="shared" si="14" ref="W14:W33">M14*R14</f>
        <v>0</v>
      </c>
      <c r="X14">
        <f aca="true" t="shared" si="15" ref="X14:X33">N14*S14</f>
        <v>0</v>
      </c>
    </row>
    <row r="15" spans="1:24" ht="12.75">
      <c r="A15" s="32">
        <f>IF(Indicators!$G$11="cm",Indicators!B17+Indicators!C17,0)</f>
        <v>0</v>
      </c>
      <c r="B15" s="14">
        <f>IF(Indicators!$G$11="cm",Indicators!F17+Indicators!G17,0)</f>
        <v>0</v>
      </c>
      <c r="C15" s="14">
        <f>IF(Indicators!$G$11="cm",Indicators!J17+Indicators!K17,0)</f>
        <v>0</v>
      </c>
      <c r="D15" s="43">
        <f>IF(Indicators!$G$11="cm",Indicators!N17+Indicators!O17,0)</f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0</v>
      </c>
      <c r="P15">
        <f t="shared" si="8"/>
        <v>1</v>
      </c>
      <c r="Q15">
        <f t="shared" si="9"/>
        <v>1</v>
      </c>
      <c r="R15">
        <f t="shared" si="10"/>
        <v>1</v>
      </c>
      <c r="S15">
        <f t="shared" si="11"/>
        <v>1</v>
      </c>
      <c r="U15">
        <f t="shared" si="12"/>
        <v>0</v>
      </c>
      <c r="V15">
        <f t="shared" si="13"/>
        <v>0</v>
      </c>
      <c r="W15">
        <f t="shared" si="14"/>
        <v>0</v>
      </c>
      <c r="X15">
        <f t="shared" si="15"/>
        <v>0</v>
      </c>
    </row>
    <row r="16" spans="1:24" ht="12.75">
      <c r="A16" s="32">
        <f>IF(Indicators!$G$11="cm",Indicators!B18+Indicators!C18,0)</f>
        <v>0</v>
      </c>
      <c r="B16" s="14">
        <f>IF(Indicators!$G$11="cm",Indicators!F18+Indicators!G18,0)</f>
        <v>0</v>
      </c>
      <c r="C16" s="14">
        <f>IF(Indicators!$G$11="cm",Indicators!J18+Indicators!K18,0)</f>
        <v>0</v>
      </c>
      <c r="D16" s="43">
        <f>IF(Indicators!$G$11="cm",Indicators!N18+Indicators!O18,0)</f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0</v>
      </c>
      <c r="P16">
        <f t="shared" si="8"/>
        <v>1</v>
      </c>
      <c r="Q16">
        <f t="shared" si="9"/>
        <v>1</v>
      </c>
      <c r="R16">
        <f t="shared" si="10"/>
        <v>1</v>
      </c>
      <c r="S16">
        <f t="shared" si="11"/>
        <v>1</v>
      </c>
      <c r="U16">
        <f t="shared" si="12"/>
        <v>0</v>
      </c>
      <c r="V16">
        <f t="shared" si="13"/>
        <v>0</v>
      </c>
      <c r="W16">
        <f t="shared" si="14"/>
        <v>0</v>
      </c>
      <c r="X16">
        <f t="shared" si="15"/>
        <v>0</v>
      </c>
    </row>
    <row r="17" spans="1:24" ht="12.75">
      <c r="A17" s="32">
        <f>IF(Indicators!$G$11="cm",Indicators!B19+Indicators!C19,0)</f>
        <v>0</v>
      </c>
      <c r="B17" s="14">
        <f>IF(Indicators!$G$11="cm",Indicators!F19+Indicators!G19,0)</f>
        <v>0</v>
      </c>
      <c r="C17" s="14">
        <f>IF(Indicators!$G$11="cm",Indicators!J19+Indicators!K19,0)</f>
        <v>0</v>
      </c>
      <c r="D17" s="43">
        <f>IF(Indicators!$G$11="cm",Indicators!N19+Indicators!O19,0)</f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0</v>
      </c>
      <c r="P17">
        <f t="shared" si="8"/>
        <v>1</v>
      </c>
      <c r="Q17">
        <f t="shared" si="9"/>
        <v>1</v>
      </c>
      <c r="R17">
        <f t="shared" si="10"/>
        <v>1</v>
      </c>
      <c r="S17">
        <f t="shared" si="11"/>
        <v>1</v>
      </c>
      <c r="U17">
        <f t="shared" si="12"/>
        <v>0</v>
      </c>
      <c r="V17">
        <f t="shared" si="13"/>
        <v>0</v>
      </c>
      <c r="W17">
        <f t="shared" si="14"/>
        <v>0</v>
      </c>
      <c r="X17">
        <f t="shared" si="15"/>
        <v>0</v>
      </c>
    </row>
    <row r="18" spans="1:24" ht="12.75">
      <c r="A18" s="32">
        <f>IF(Indicators!$G$11="cm",Indicators!B20+Indicators!C20,0)</f>
        <v>0</v>
      </c>
      <c r="B18" s="14">
        <f>IF(Indicators!$G$11="cm",Indicators!F20+Indicators!G20,0)</f>
        <v>0</v>
      </c>
      <c r="C18" s="14">
        <f>IF(Indicators!$G$11="cm",Indicators!J20+Indicators!K20,0)</f>
        <v>0</v>
      </c>
      <c r="D18" s="43">
        <f>IF(Indicators!$G$11="cm",Indicators!N20+Indicators!O20,0)</f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  <c r="K18">
        <f t="shared" si="4"/>
        <v>0</v>
      </c>
      <c r="L18">
        <f t="shared" si="5"/>
        <v>0</v>
      </c>
      <c r="M18">
        <f t="shared" si="6"/>
        <v>0</v>
      </c>
      <c r="N18">
        <f t="shared" si="7"/>
        <v>0</v>
      </c>
      <c r="P18">
        <f t="shared" si="8"/>
        <v>1</v>
      </c>
      <c r="Q18">
        <f t="shared" si="9"/>
        <v>1</v>
      </c>
      <c r="R18">
        <f t="shared" si="10"/>
        <v>1</v>
      </c>
      <c r="S18">
        <f t="shared" si="11"/>
        <v>1</v>
      </c>
      <c r="U18">
        <f t="shared" si="12"/>
        <v>0</v>
      </c>
      <c r="V18">
        <f t="shared" si="13"/>
        <v>0</v>
      </c>
      <c r="W18">
        <f t="shared" si="14"/>
        <v>0</v>
      </c>
      <c r="X18">
        <f t="shared" si="15"/>
        <v>0</v>
      </c>
    </row>
    <row r="19" spans="1:24" ht="12.75">
      <c r="A19" s="32">
        <f>IF(Indicators!$G$11="cm",Indicators!B21+Indicators!C21,0)</f>
        <v>0</v>
      </c>
      <c r="B19" s="14">
        <f>IF(Indicators!$G$11="cm",Indicators!F21+Indicators!G21,0)</f>
        <v>0</v>
      </c>
      <c r="C19" s="14">
        <f>IF(Indicators!$G$11="cm",Indicators!J21+Indicators!K21,0)</f>
        <v>0</v>
      </c>
      <c r="D19" s="43">
        <f>IF(Indicators!$G$11="cm",Indicators!N21+Indicators!O21,0)</f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0</v>
      </c>
      <c r="P19">
        <f t="shared" si="8"/>
        <v>1</v>
      </c>
      <c r="Q19">
        <f t="shared" si="9"/>
        <v>1</v>
      </c>
      <c r="R19">
        <f t="shared" si="10"/>
        <v>1</v>
      </c>
      <c r="S19">
        <f t="shared" si="11"/>
        <v>1</v>
      </c>
      <c r="U19">
        <f t="shared" si="12"/>
        <v>0</v>
      </c>
      <c r="V19">
        <f t="shared" si="13"/>
        <v>0</v>
      </c>
      <c r="W19">
        <f t="shared" si="14"/>
        <v>0</v>
      </c>
      <c r="X19">
        <f t="shared" si="15"/>
        <v>0</v>
      </c>
    </row>
    <row r="20" spans="1:24" ht="12.75">
      <c r="A20" s="32">
        <f>IF(Indicators!$G$11="cm",Indicators!B22+Indicators!C22,0)</f>
        <v>0</v>
      </c>
      <c r="B20" s="14">
        <f>IF(Indicators!$G$11="cm",Indicators!F22+Indicators!G22,0)</f>
        <v>0</v>
      </c>
      <c r="C20" s="14">
        <f>IF(Indicators!$G$11="cm",Indicators!J22+Indicators!K22,0)</f>
        <v>0</v>
      </c>
      <c r="D20" s="43">
        <f>IF(Indicators!$G$11="cm",Indicators!N22+Indicators!O22,0)</f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0</v>
      </c>
      <c r="P20">
        <f t="shared" si="8"/>
        <v>1</v>
      </c>
      <c r="Q20">
        <f t="shared" si="9"/>
        <v>1</v>
      </c>
      <c r="R20">
        <f t="shared" si="10"/>
        <v>1</v>
      </c>
      <c r="S20">
        <f t="shared" si="11"/>
        <v>1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</row>
    <row r="21" spans="1:24" ht="12.75">
      <c r="A21" s="32">
        <f>IF(Indicators!$G$11="cm",Indicators!B23+Indicators!C23,0)</f>
        <v>0</v>
      </c>
      <c r="B21" s="14">
        <f>IF(Indicators!$G$11="cm",Indicators!F23+Indicators!G23,0)</f>
        <v>0</v>
      </c>
      <c r="C21" s="14">
        <f>IF(Indicators!$G$11="cm",Indicators!J23+Indicators!K23,0)</f>
        <v>0</v>
      </c>
      <c r="D21" s="43">
        <f>IF(Indicators!$G$11="cm",Indicators!N23+Indicators!O23,0)</f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0</v>
      </c>
      <c r="P21">
        <f t="shared" si="8"/>
        <v>1</v>
      </c>
      <c r="Q21">
        <f t="shared" si="9"/>
        <v>1</v>
      </c>
      <c r="R21">
        <f t="shared" si="10"/>
        <v>1</v>
      </c>
      <c r="S21">
        <f t="shared" si="11"/>
        <v>1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</row>
    <row r="22" spans="1:24" ht="12.75">
      <c r="A22" s="32">
        <f>IF(Indicators!$G$11="cm",Indicators!B24+Indicators!C24,0)</f>
        <v>0</v>
      </c>
      <c r="B22" s="14">
        <f>IF(Indicators!$G$11="cm",Indicators!F24+Indicators!G24,0)</f>
        <v>0</v>
      </c>
      <c r="C22" s="14">
        <f>IF(Indicators!$G$11="cm",Indicators!J24+Indicators!K24,0)</f>
        <v>0</v>
      </c>
      <c r="D22" s="43">
        <f>IF(Indicators!$G$11="cm",Indicators!N24+Indicators!O24,0)</f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0</v>
      </c>
      <c r="P22">
        <f t="shared" si="8"/>
        <v>1</v>
      </c>
      <c r="Q22">
        <f t="shared" si="9"/>
        <v>1</v>
      </c>
      <c r="R22">
        <f t="shared" si="10"/>
        <v>1</v>
      </c>
      <c r="S22">
        <f t="shared" si="11"/>
        <v>1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</row>
    <row r="23" spans="1:24" ht="12.75">
      <c r="A23" s="32">
        <f>IF(Indicators!$G$11="cm",Indicators!B25+Indicators!C25,0)</f>
        <v>0</v>
      </c>
      <c r="B23" s="14">
        <f>IF(Indicators!$G$11="cm",Indicators!F25+Indicators!G25,0)</f>
        <v>0</v>
      </c>
      <c r="C23" s="14">
        <f>IF(Indicators!$G$11="cm",Indicators!J25+Indicators!K25,0)</f>
        <v>0</v>
      </c>
      <c r="D23" s="43">
        <f>IF(Indicators!$G$11="cm",Indicators!N25+Indicators!O25,0)</f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0</v>
      </c>
      <c r="P23">
        <f t="shared" si="8"/>
        <v>1</v>
      </c>
      <c r="Q23">
        <f t="shared" si="9"/>
        <v>1</v>
      </c>
      <c r="R23">
        <f t="shared" si="10"/>
        <v>1</v>
      </c>
      <c r="S23">
        <f t="shared" si="11"/>
        <v>1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</row>
    <row r="24" spans="1:24" ht="12.75">
      <c r="A24" s="32">
        <f>IF(Indicators!$G$11="cm",Indicators!B26+Indicators!C26,0)</f>
        <v>0</v>
      </c>
      <c r="B24" s="14">
        <f>IF(Indicators!$G$11="cm",Indicators!F26+Indicators!G26,0)</f>
        <v>0</v>
      </c>
      <c r="C24" s="14">
        <f>IF(Indicators!$G$11="cm",Indicators!J26+Indicators!K26,0)</f>
        <v>0</v>
      </c>
      <c r="D24" s="43">
        <f>IF(Indicators!$G$11="cm",Indicators!N26+Indicators!O26,0)</f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0</v>
      </c>
      <c r="P24">
        <f t="shared" si="8"/>
        <v>1</v>
      </c>
      <c r="Q24">
        <f t="shared" si="9"/>
        <v>1</v>
      </c>
      <c r="R24">
        <f t="shared" si="10"/>
        <v>1</v>
      </c>
      <c r="S24">
        <f t="shared" si="11"/>
        <v>1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</row>
    <row r="25" spans="1:24" ht="12.75">
      <c r="A25" s="32">
        <f>IF(Indicators!$G$11="cm",Indicators!B27+Indicators!C27,0)</f>
        <v>0</v>
      </c>
      <c r="B25" s="14">
        <f>IF(Indicators!$G$11="cm",Indicators!F27+Indicators!G27,0)</f>
        <v>0</v>
      </c>
      <c r="C25" s="14">
        <f>IF(Indicators!$G$11="cm",Indicators!J27+Indicators!K27,0)</f>
        <v>0</v>
      </c>
      <c r="D25" s="43">
        <f>IF(Indicators!$G$11="cm",Indicators!N27+Indicators!O27,0)</f>
        <v>0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0</v>
      </c>
      <c r="P25">
        <f t="shared" si="8"/>
        <v>1</v>
      </c>
      <c r="Q25">
        <f t="shared" si="9"/>
        <v>1</v>
      </c>
      <c r="R25">
        <f t="shared" si="10"/>
        <v>1</v>
      </c>
      <c r="S25">
        <f t="shared" si="11"/>
        <v>1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</row>
    <row r="26" spans="1:24" ht="12.75">
      <c r="A26" s="32">
        <f>IF(Indicators!$G$11="cm",Indicators!B28+Indicators!C28,0)</f>
        <v>0</v>
      </c>
      <c r="B26" s="14">
        <f>IF(Indicators!$G$11="cm",Indicators!F28+Indicators!G28,0)</f>
        <v>0</v>
      </c>
      <c r="C26" s="14">
        <f>IF(Indicators!$G$11="cm",Indicators!J28+Indicators!K28,0)</f>
        <v>0</v>
      </c>
      <c r="D26" s="43">
        <f>IF(Indicators!$G$11="cm",Indicators!N28+Indicators!O28,0)</f>
        <v>0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0</v>
      </c>
      <c r="P26">
        <f t="shared" si="8"/>
        <v>1</v>
      </c>
      <c r="Q26">
        <f t="shared" si="9"/>
        <v>1</v>
      </c>
      <c r="R26">
        <f t="shared" si="10"/>
        <v>1</v>
      </c>
      <c r="S26">
        <f t="shared" si="11"/>
        <v>1</v>
      </c>
      <c r="U26">
        <f t="shared" si="12"/>
        <v>0</v>
      </c>
      <c r="V26">
        <f t="shared" si="13"/>
        <v>0</v>
      </c>
      <c r="W26">
        <f t="shared" si="14"/>
        <v>0</v>
      </c>
      <c r="X26">
        <f t="shared" si="15"/>
        <v>0</v>
      </c>
    </row>
    <row r="27" spans="1:24" ht="12.75">
      <c r="A27" s="32">
        <f>IF(Indicators!$G$11="cm",Indicators!B29+Indicators!C29,0)</f>
        <v>0</v>
      </c>
      <c r="B27" s="14">
        <f>IF(Indicators!$G$11="cm",Indicators!F29+Indicators!G29,0)</f>
        <v>0</v>
      </c>
      <c r="C27" s="14">
        <f>IF(Indicators!$G$11="cm",Indicators!J29+Indicators!K29,0)</f>
        <v>0</v>
      </c>
      <c r="D27" s="43">
        <f>IF(Indicators!$G$11="cm",Indicators!N29+Indicators!O29,0)</f>
        <v>0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0</v>
      </c>
      <c r="P27">
        <f t="shared" si="8"/>
        <v>1</v>
      </c>
      <c r="Q27">
        <f t="shared" si="9"/>
        <v>1</v>
      </c>
      <c r="R27">
        <f t="shared" si="10"/>
        <v>1</v>
      </c>
      <c r="S27">
        <f t="shared" si="11"/>
        <v>1</v>
      </c>
      <c r="U27">
        <f t="shared" si="12"/>
        <v>0</v>
      </c>
      <c r="V27">
        <f t="shared" si="13"/>
        <v>0</v>
      </c>
      <c r="W27">
        <f t="shared" si="14"/>
        <v>0</v>
      </c>
      <c r="X27">
        <f t="shared" si="15"/>
        <v>0</v>
      </c>
    </row>
    <row r="28" spans="1:24" ht="12.75">
      <c r="A28" s="32">
        <f>IF(Indicators!$G$11="cm",Indicators!B30+Indicators!C30,0)</f>
        <v>0</v>
      </c>
      <c r="B28" s="14">
        <f>IF(Indicators!$G$11="cm",Indicators!F30+Indicators!G30,0)</f>
        <v>0</v>
      </c>
      <c r="C28" s="14">
        <f>IF(Indicators!$G$11="cm",Indicators!J30+Indicators!K30,0)</f>
        <v>0</v>
      </c>
      <c r="D28" s="43">
        <f>IF(Indicators!$G$11="cm",Indicators!N30+Indicators!O30,0)</f>
        <v>0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0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0</v>
      </c>
      <c r="P28">
        <f t="shared" si="8"/>
        <v>1</v>
      </c>
      <c r="Q28">
        <f t="shared" si="9"/>
        <v>1</v>
      </c>
      <c r="R28">
        <f t="shared" si="10"/>
        <v>1</v>
      </c>
      <c r="S28">
        <f t="shared" si="11"/>
        <v>1</v>
      </c>
      <c r="U28">
        <f t="shared" si="12"/>
        <v>0</v>
      </c>
      <c r="V28">
        <f t="shared" si="13"/>
        <v>0</v>
      </c>
      <c r="W28">
        <f t="shared" si="14"/>
        <v>0</v>
      </c>
      <c r="X28">
        <f t="shared" si="15"/>
        <v>0</v>
      </c>
    </row>
    <row r="29" spans="1:24" ht="12.75">
      <c r="A29" s="32">
        <f>IF(Indicators!$G$11="cm",Indicators!B31+Indicators!C31,0)</f>
        <v>0</v>
      </c>
      <c r="B29" s="14">
        <f>IF(Indicators!$G$11="cm",Indicators!F31+Indicators!G31,0)</f>
        <v>0</v>
      </c>
      <c r="C29" s="14">
        <f>IF(Indicators!$G$11="cm",Indicators!J31+Indicators!K31,0)</f>
        <v>0</v>
      </c>
      <c r="D29" s="43">
        <f>IF(Indicators!$G$11="cm",Indicators!N31+Indicators!O31,0)</f>
        <v>0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0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0</v>
      </c>
      <c r="P29">
        <f t="shared" si="8"/>
        <v>1</v>
      </c>
      <c r="Q29">
        <f t="shared" si="9"/>
        <v>1</v>
      </c>
      <c r="R29">
        <f t="shared" si="10"/>
        <v>1</v>
      </c>
      <c r="S29">
        <f t="shared" si="11"/>
        <v>1</v>
      </c>
      <c r="U29">
        <f t="shared" si="12"/>
        <v>0</v>
      </c>
      <c r="V29">
        <f t="shared" si="13"/>
        <v>0</v>
      </c>
      <c r="W29">
        <f t="shared" si="14"/>
        <v>0</v>
      </c>
      <c r="X29">
        <f t="shared" si="15"/>
        <v>0</v>
      </c>
    </row>
    <row r="30" spans="1:24" ht="12.75">
      <c r="A30" s="32">
        <f>IF(Indicators!$G$11="cm",Indicators!B32+Indicators!C32,0)</f>
        <v>0</v>
      </c>
      <c r="B30" s="14">
        <f>IF(Indicators!$G$11="cm",Indicators!F32+Indicators!G32,0)</f>
        <v>0</v>
      </c>
      <c r="C30" s="14">
        <f>IF(Indicators!$G$11="cm",Indicators!J32+Indicators!K32,0)</f>
        <v>0</v>
      </c>
      <c r="D30" s="43">
        <f>IF(Indicators!$G$11="cm",Indicators!N32+Indicators!O32,0)</f>
        <v>0</v>
      </c>
      <c r="F30">
        <f t="shared" si="0"/>
        <v>0</v>
      </c>
      <c r="G30">
        <f t="shared" si="1"/>
        <v>0</v>
      </c>
      <c r="H30">
        <f t="shared" si="2"/>
        <v>0</v>
      </c>
      <c r="I30">
        <f t="shared" si="3"/>
        <v>0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0</v>
      </c>
      <c r="P30">
        <f t="shared" si="8"/>
        <v>1</v>
      </c>
      <c r="Q30">
        <f t="shared" si="9"/>
        <v>1</v>
      </c>
      <c r="R30">
        <f t="shared" si="10"/>
        <v>1</v>
      </c>
      <c r="S30">
        <f t="shared" si="11"/>
        <v>1</v>
      </c>
      <c r="U30">
        <f t="shared" si="12"/>
        <v>0</v>
      </c>
      <c r="V30">
        <f t="shared" si="13"/>
        <v>0</v>
      </c>
      <c r="W30">
        <f t="shared" si="14"/>
        <v>0</v>
      </c>
      <c r="X30">
        <f t="shared" si="15"/>
        <v>0</v>
      </c>
    </row>
    <row r="31" spans="1:24" ht="12.75">
      <c r="A31" s="32">
        <f>IF(Indicators!$G$11="cm",Indicators!B33+Indicators!C33,0)</f>
        <v>0</v>
      </c>
      <c r="B31" s="14">
        <f>IF(Indicators!$G$11="cm",Indicators!F33+Indicators!G33,0)</f>
        <v>0</v>
      </c>
      <c r="C31" s="14">
        <f>IF(Indicators!$G$11="cm",Indicators!J33+Indicators!K33,0)</f>
        <v>0</v>
      </c>
      <c r="D31" s="43">
        <f>IF(Indicators!$G$11="cm",Indicators!N33+Indicators!O33,0)</f>
        <v>0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0</v>
      </c>
      <c r="K31">
        <f t="shared" si="4"/>
        <v>0</v>
      </c>
      <c r="L31">
        <f t="shared" si="5"/>
        <v>0</v>
      </c>
      <c r="M31">
        <f t="shared" si="6"/>
        <v>0</v>
      </c>
      <c r="N31">
        <f t="shared" si="7"/>
        <v>0</v>
      </c>
      <c r="P31">
        <f t="shared" si="8"/>
        <v>1</v>
      </c>
      <c r="Q31">
        <f t="shared" si="9"/>
        <v>1</v>
      </c>
      <c r="R31">
        <f t="shared" si="10"/>
        <v>1</v>
      </c>
      <c r="S31">
        <f t="shared" si="11"/>
        <v>1</v>
      </c>
      <c r="U31">
        <f t="shared" si="12"/>
        <v>0</v>
      </c>
      <c r="V31">
        <f t="shared" si="13"/>
        <v>0</v>
      </c>
      <c r="W31">
        <f t="shared" si="14"/>
        <v>0</v>
      </c>
      <c r="X31">
        <f t="shared" si="15"/>
        <v>0</v>
      </c>
    </row>
    <row r="32" spans="1:24" ht="12.75">
      <c r="A32" s="32">
        <f>IF(Indicators!$G$11="cm",Indicators!B34+Indicators!C34,0)</f>
        <v>0</v>
      </c>
      <c r="B32" s="14">
        <f>IF(Indicators!$G$11="cm",Indicators!F34+Indicators!G34,0)</f>
        <v>0</v>
      </c>
      <c r="C32" s="14">
        <f>IF(Indicators!$G$11="cm",Indicators!J34+Indicators!K34,0)</f>
        <v>0</v>
      </c>
      <c r="D32" s="43">
        <f>IF(Indicators!$G$11="cm",Indicators!N34+Indicators!O34,0)</f>
        <v>0</v>
      </c>
      <c r="F32">
        <f t="shared" si="0"/>
        <v>0</v>
      </c>
      <c r="G32">
        <f t="shared" si="1"/>
        <v>0</v>
      </c>
      <c r="H32">
        <f t="shared" si="2"/>
        <v>0</v>
      </c>
      <c r="I32">
        <f t="shared" si="3"/>
        <v>0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0</v>
      </c>
      <c r="P32">
        <f t="shared" si="8"/>
        <v>1</v>
      </c>
      <c r="Q32">
        <f t="shared" si="9"/>
        <v>1</v>
      </c>
      <c r="R32">
        <f t="shared" si="10"/>
        <v>1</v>
      </c>
      <c r="S32">
        <f t="shared" si="11"/>
        <v>1</v>
      </c>
      <c r="U32">
        <f t="shared" si="12"/>
        <v>0</v>
      </c>
      <c r="V32">
        <f t="shared" si="13"/>
        <v>0</v>
      </c>
      <c r="W32">
        <f t="shared" si="14"/>
        <v>0</v>
      </c>
      <c r="X32">
        <f t="shared" si="15"/>
        <v>0</v>
      </c>
    </row>
    <row r="33" spans="1:24" ht="12.75">
      <c r="A33" s="44">
        <f>IF(Indicators!$G$11="cm",Indicators!B35+Indicators!C35,0)</f>
        <v>0</v>
      </c>
      <c r="B33" s="45">
        <f>IF(Indicators!$G$11="cm",Indicators!F35+Indicators!G35,0)</f>
        <v>0</v>
      </c>
      <c r="C33" s="45">
        <f>IF(Indicators!$G$11="cm",Indicators!J35+Indicators!K35,0)</f>
        <v>0</v>
      </c>
      <c r="D33" s="46">
        <f>IF(Indicators!$G$11="cm",Indicators!N35+Indicators!O35,0)</f>
        <v>0</v>
      </c>
      <c r="F33">
        <f t="shared" si="0"/>
        <v>0</v>
      </c>
      <c r="G33">
        <f t="shared" si="1"/>
        <v>0</v>
      </c>
      <c r="H33">
        <f t="shared" si="2"/>
        <v>0</v>
      </c>
      <c r="I33">
        <f t="shared" si="3"/>
        <v>0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0</v>
      </c>
      <c r="P33">
        <f t="shared" si="8"/>
        <v>1</v>
      </c>
      <c r="Q33">
        <f t="shared" si="9"/>
        <v>1</v>
      </c>
      <c r="R33">
        <f t="shared" si="10"/>
        <v>1</v>
      </c>
      <c r="S33">
        <f t="shared" si="11"/>
        <v>1</v>
      </c>
      <c r="U33">
        <f t="shared" si="12"/>
        <v>0</v>
      </c>
      <c r="V33">
        <f t="shared" si="13"/>
        <v>0</v>
      </c>
      <c r="W33">
        <f t="shared" si="14"/>
        <v>0</v>
      </c>
      <c r="X33">
        <f t="shared" si="15"/>
        <v>0</v>
      </c>
    </row>
    <row r="34" spans="6:25" ht="12.75">
      <c r="F34">
        <f>SUM(F13:F33)</f>
        <v>0</v>
      </c>
      <c r="G34">
        <f>SUM(G13:G33)</f>
        <v>0</v>
      </c>
      <c r="H34">
        <f>SUM(H13:H33)</f>
        <v>0</v>
      </c>
      <c r="I34">
        <f>SUM(I13:I33)</f>
        <v>0</v>
      </c>
      <c r="J34">
        <f>SUM(F34:I34)</f>
        <v>0</v>
      </c>
      <c r="U34">
        <f>SUM(U13:U33)</f>
        <v>0</v>
      </c>
      <c r="V34">
        <f>SUM(V13:V33)</f>
        <v>0</v>
      </c>
      <c r="W34">
        <f>SUM(W13:W33)</f>
        <v>0</v>
      </c>
      <c r="X34">
        <f>SUM(X13:X33)</f>
        <v>0</v>
      </c>
      <c r="Y34">
        <f>SUM(U34:X34)</f>
        <v>0</v>
      </c>
    </row>
    <row r="36" spans="1:21" ht="12.75">
      <c r="A36" t="s">
        <v>35</v>
      </c>
      <c r="F36" t="s">
        <v>39</v>
      </c>
      <c r="K36" t="s">
        <v>39</v>
      </c>
      <c r="P36" t="s">
        <v>40</v>
      </c>
      <c r="U36" t="s">
        <v>40</v>
      </c>
    </row>
    <row r="37" spans="1:24" ht="12.75">
      <c r="A37" t="s">
        <v>28</v>
      </c>
      <c r="B37" t="s">
        <v>30</v>
      </c>
      <c r="C37" t="s">
        <v>31</v>
      </c>
      <c r="D37" t="s">
        <v>32</v>
      </c>
      <c r="F37" t="s">
        <v>28</v>
      </c>
      <c r="G37" t="s">
        <v>30</v>
      </c>
      <c r="H37" t="s">
        <v>31</v>
      </c>
      <c r="I37" t="s">
        <v>32</v>
      </c>
      <c r="K37" t="s">
        <v>28</v>
      </c>
      <c r="L37" t="s">
        <v>30</v>
      </c>
      <c r="M37" t="s">
        <v>31</v>
      </c>
      <c r="N37" t="s">
        <v>32</v>
      </c>
      <c r="P37" t="s">
        <v>28</v>
      </c>
      <c r="Q37" t="s">
        <v>30</v>
      </c>
      <c r="R37" t="s">
        <v>31</v>
      </c>
      <c r="S37" t="s">
        <v>32</v>
      </c>
      <c r="U37" t="s">
        <v>28</v>
      </c>
      <c r="V37" t="s">
        <v>30</v>
      </c>
      <c r="W37" t="s">
        <v>31</v>
      </c>
      <c r="X37" t="s">
        <v>32</v>
      </c>
    </row>
    <row r="38" spans="1:24" ht="12.75">
      <c r="A38" t="s">
        <v>29</v>
      </c>
      <c r="B38" t="s">
        <v>29</v>
      </c>
      <c r="C38" t="s">
        <v>29</v>
      </c>
      <c r="D38" t="s">
        <v>29</v>
      </c>
      <c r="F38" t="s">
        <v>37</v>
      </c>
      <c r="G38" t="s">
        <v>37</v>
      </c>
      <c r="H38" t="s">
        <v>37</v>
      </c>
      <c r="I38" t="s">
        <v>37</v>
      </c>
      <c r="K38" t="s">
        <v>41</v>
      </c>
      <c r="L38" t="s">
        <v>41</v>
      </c>
      <c r="M38" t="s">
        <v>41</v>
      </c>
      <c r="N38" t="s">
        <v>41</v>
      </c>
      <c r="P38" t="s">
        <v>44</v>
      </c>
      <c r="Q38" t="s">
        <v>44</v>
      </c>
      <c r="R38" t="s">
        <v>44</v>
      </c>
      <c r="S38" t="s">
        <v>44</v>
      </c>
      <c r="U38" t="s">
        <v>38</v>
      </c>
      <c r="V38" t="s">
        <v>38</v>
      </c>
      <c r="W38" t="s">
        <v>38</v>
      </c>
      <c r="X38" t="s">
        <v>38</v>
      </c>
    </row>
    <row r="39" spans="1:24" ht="12.75">
      <c r="A39" s="40">
        <f>IF(Indicators!$G$11="in",Indicators!B15+Indicators!C15,0)</f>
        <v>0</v>
      </c>
      <c r="B39" s="41">
        <f>IF(Indicators!$G$11="in",Indicators!F15+Indicators!G15,0)</f>
        <v>0</v>
      </c>
      <c r="C39" s="41">
        <f>IF(Indicators!$G$11="in",Indicators!J15+Indicators!K15,0)</f>
        <v>0</v>
      </c>
      <c r="D39" s="42">
        <f>IF(Indicators!$G$11="in",Indicators!N15+Indicators!O15,0)</f>
        <v>0</v>
      </c>
      <c r="F39">
        <f>IF(A39=0,0,(IF(A39&gt;5,1,)))</f>
        <v>0</v>
      </c>
      <c r="G39">
        <f>IF(B39=0,0,(IF(B39&gt;5,1,)))</f>
        <v>0</v>
      </c>
      <c r="H39">
        <f>IF(C39=0,0,(IF(C39&gt;5,1,)))</f>
        <v>0</v>
      </c>
      <c r="I39">
        <f>IF(D39=0,0,(IF(D39&gt;5,1,)))</f>
        <v>0</v>
      </c>
      <c r="K39">
        <f>IF(A39&gt;1,1,0)</f>
        <v>0</v>
      </c>
      <c r="L39">
        <f>IF(B39&gt;1,1,0)</f>
        <v>0</v>
      </c>
      <c r="M39">
        <f>IF(C39&gt;1,1,0)</f>
        <v>0</v>
      </c>
      <c r="N39">
        <f>IF(D39&gt;1,1,0)</f>
        <v>0</v>
      </c>
      <c r="P39">
        <f>IF(A39&lt;5,1,0)</f>
        <v>1</v>
      </c>
      <c r="Q39">
        <f>IF(B39&lt;5,1,0)</f>
        <v>1</v>
      </c>
      <c r="R39">
        <f>IF(C39&lt;5,1,0)</f>
        <v>1</v>
      </c>
      <c r="S39">
        <f>IF(D39&lt;5,1,0)</f>
        <v>1</v>
      </c>
      <c r="U39">
        <f>K39*P39</f>
        <v>0</v>
      </c>
      <c r="V39">
        <f aca="true" t="shared" si="16" ref="V39:V59">L39*Q39</f>
        <v>0</v>
      </c>
      <c r="W39">
        <f aca="true" t="shared" si="17" ref="W39:W59">M39*R39</f>
        <v>0</v>
      </c>
      <c r="X39">
        <f aca="true" t="shared" si="18" ref="X39:X59">N39*S39</f>
        <v>0</v>
      </c>
    </row>
    <row r="40" spans="1:24" ht="12.75">
      <c r="A40" s="32">
        <f>IF(Indicators!$G$11="in",Indicators!B16+Indicators!C16,0)</f>
        <v>0</v>
      </c>
      <c r="B40" s="14">
        <f>IF(Indicators!$G$11="in",Indicators!F16+Indicators!G16,0)</f>
        <v>0</v>
      </c>
      <c r="C40" s="14">
        <f>IF(Indicators!$G$11="in",Indicators!J16+Indicators!K16,0)</f>
        <v>0</v>
      </c>
      <c r="D40" s="43">
        <f>IF(Indicators!$G$11="in",Indicators!N16+Indicators!O16,0)</f>
        <v>0</v>
      </c>
      <c r="F40">
        <f aca="true" t="shared" si="19" ref="F40:F59">IF(A40=0,0,(IF(A40&gt;5,1,)))</f>
        <v>0</v>
      </c>
      <c r="G40">
        <f aca="true" t="shared" si="20" ref="G40:G59">IF(B40=0,0,(IF(B40&gt;5,1,)))</f>
        <v>0</v>
      </c>
      <c r="H40">
        <f aca="true" t="shared" si="21" ref="H40:H59">IF(C40=0,0,(IF(C40&gt;5,1,)))</f>
        <v>0</v>
      </c>
      <c r="I40">
        <f aca="true" t="shared" si="22" ref="I40:I59">IF(D40=0,0,(IF(D40&gt;5,1,)))</f>
        <v>0</v>
      </c>
      <c r="K40">
        <f aca="true" t="shared" si="23" ref="K40:K59">IF(A40&gt;1,1,0)</f>
        <v>0</v>
      </c>
      <c r="L40">
        <f aca="true" t="shared" si="24" ref="L40:L59">IF(B40&gt;1,1,0)</f>
        <v>0</v>
      </c>
      <c r="M40">
        <f aca="true" t="shared" si="25" ref="M40:M59">IF(C40&gt;1,1,0)</f>
        <v>0</v>
      </c>
      <c r="N40">
        <f aca="true" t="shared" si="26" ref="N40:N59">IF(D40&gt;1,1,0)</f>
        <v>0</v>
      </c>
      <c r="P40">
        <f aca="true" t="shared" si="27" ref="P40:P59">IF(A40&lt;5,1,0)</f>
        <v>1</v>
      </c>
      <c r="Q40">
        <f aca="true" t="shared" si="28" ref="Q40:Q59">IF(B40&lt;5,1,0)</f>
        <v>1</v>
      </c>
      <c r="R40">
        <f aca="true" t="shared" si="29" ref="R40:R59">IF(C40&lt;5,1,0)</f>
        <v>1</v>
      </c>
      <c r="S40">
        <f aca="true" t="shared" si="30" ref="S40:S59">IF(D40&lt;5,1,0)</f>
        <v>1</v>
      </c>
      <c r="U40">
        <f aca="true" t="shared" si="31" ref="U40:U59">K40*P40</f>
        <v>0</v>
      </c>
      <c r="V40">
        <f t="shared" si="16"/>
        <v>0</v>
      </c>
      <c r="W40">
        <f t="shared" si="17"/>
        <v>0</v>
      </c>
      <c r="X40">
        <f t="shared" si="18"/>
        <v>0</v>
      </c>
    </row>
    <row r="41" spans="1:24" ht="12.75">
      <c r="A41" s="32">
        <f>IF(Indicators!$G$11="in",Indicators!B17+Indicators!C17,0)</f>
        <v>0</v>
      </c>
      <c r="B41" s="14">
        <f>IF(Indicators!$G$11="in",Indicators!F17+Indicators!G17,0)</f>
        <v>0</v>
      </c>
      <c r="C41" s="14">
        <f>IF(Indicators!$G$11="in",Indicators!J17+Indicators!K17,0)</f>
        <v>0</v>
      </c>
      <c r="D41" s="43">
        <f>IF(Indicators!$G$11="in",Indicators!N17+Indicators!O17,0)</f>
        <v>0</v>
      </c>
      <c r="F41">
        <f t="shared" si="19"/>
        <v>0</v>
      </c>
      <c r="G41">
        <f t="shared" si="20"/>
        <v>0</v>
      </c>
      <c r="H41">
        <f t="shared" si="21"/>
        <v>0</v>
      </c>
      <c r="I41">
        <f t="shared" si="22"/>
        <v>0</v>
      </c>
      <c r="K41">
        <f t="shared" si="23"/>
        <v>0</v>
      </c>
      <c r="L41">
        <f t="shared" si="24"/>
        <v>0</v>
      </c>
      <c r="M41">
        <f t="shared" si="25"/>
        <v>0</v>
      </c>
      <c r="N41">
        <f t="shared" si="26"/>
        <v>0</v>
      </c>
      <c r="P41">
        <f t="shared" si="27"/>
        <v>1</v>
      </c>
      <c r="Q41">
        <f t="shared" si="28"/>
        <v>1</v>
      </c>
      <c r="R41">
        <f t="shared" si="29"/>
        <v>1</v>
      </c>
      <c r="S41">
        <f t="shared" si="30"/>
        <v>1</v>
      </c>
      <c r="U41">
        <f t="shared" si="31"/>
        <v>0</v>
      </c>
      <c r="V41">
        <f t="shared" si="16"/>
        <v>0</v>
      </c>
      <c r="W41">
        <f t="shared" si="17"/>
        <v>0</v>
      </c>
      <c r="X41">
        <f t="shared" si="18"/>
        <v>0</v>
      </c>
    </row>
    <row r="42" spans="1:24" ht="12.75">
      <c r="A42" s="32">
        <f>IF(Indicators!$G$11="in",Indicators!B18+Indicators!C18,0)</f>
        <v>0</v>
      </c>
      <c r="B42" s="14">
        <f>IF(Indicators!$G$11="in",Indicators!F18+Indicators!G18,0)</f>
        <v>0</v>
      </c>
      <c r="C42" s="14">
        <f>IF(Indicators!$G$11="in",Indicators!J18+Indicators!K18,0)</f>
        <v>0</v>
      </c>
      <c r="D42" s="43">
        <f>IF(Indicators!$G$11="in",Indicators!N18+Indicators!O18,0)</f>
        <v>0</v>
      </c>
      <c r="F42">
        <f t="shared" si="19"/>
        <v>0</v>
      </c>
      <c r="G42">
        <f t="shared" si="20"/>
        <v>0</v>
      </c>
      <c r="H42">
        <f t="shared" si="21"/>
        <v>0</v>
      </c>
      <c r="I42">
        <f t="shared" si="22"/>
        <v>0</v>
      </c>
      <c r="K42">
        <f t="shared" si="23"/>
        <v>0</v>
      </c>
      <c r="L42">
        <f t="shared" si="24"/>
        <v>0</v>
      </c>
      <c r="M42">
        <f t="shared" si="25"/>
        <v>0</v>
      </c>
      <c r="N42">
        <f t="shared" si="26"/>
        <v>0</v>
      </c>
      <c r="P42">
        <f t="shared" si="27"/>
        <v>1</v>
      </c>
      <c r="Q42">
        <f t="shared" si="28"/>
        <v>1</v>
      </c>
      <c r="R42">
        <f t="shared" si="29"/>
        <v>1</v>
      </c>
      <c r="S42">
        <f t="shared" si="30"/>
        <v>1</v>
      </c>
      <c r="U42">
        <f t="shared" si="31"/>
        <v>0</v>
      </c>
      <c r="V42">
        <f t="shared" si="16"/>
        <v>0</v>
      </c>
      <c r="W42">
        <f t="shared" si="17"/>
        <v>0</v>
      </c>
      <c r="X42">
        <f t="shared" si="18"/>
        <v>0</v>
      </c>
    </row>
    <row r="43" spans="1:24" ht="12.75">
      <c r="A43" s="32">
        <f>IF(Indicators!$G$11="in",Indicators!B19+Indicators!C19,0)</f>
        <v>0</v>
      </c>
      <c r="B43" s="14">
        <f>IF(Indicators!$G$11="in",Indicators!F19+Indicators!G19,0)</f>
        <v>0</v>
      </c>
      <c r="C43" s="14">
        <f>IF(Indicators!$G$11="in",Indicators!J19+Indicators!K19,0)</f>
        <v>0</v>
      </c>
      <c r="D43" s="43">
        <f>IF(Indicators!$G$11="in",Indicators!N19+Indicators!O19,0)</f>
        <v>0</v>
      </c>
      <c r="F43">
        <f t="shared" si="19"/>
        <v>0</v>
      </c>
      <c r="G43">
        <f t="shared" si="20"/>
        <v>0</v>
      </c>
      <c r="H43">
        <f t="shared" si="21"/>
        <v>0</v>
      </c>
      <c r="I43">
        <f t="shared" si="22"/>
        <v>0</v>
      </c>
      <c r="K43">
        <f t="shared" si="23"/>
        <v>0</v>
      </c>
      <c r="L43">
        <f t="shared" si="24"/>
        <v>0</v>
      </c>
      <c r="M43">
        <f t="shared" si="25"/>
        <v>0</v>
      </c>
      <c r="N43">
        <f t="shared" si="26"/>
        <v>0</v>
      </c>
      <c r="P43">
        <f t="shared" si="27"/>
        <v>1</v>
      </c>
      <c r="Q43">
        <f t="shared" si="28"/>
        <v>1</v>
      </c>
      <c r="R43">
        <f t="shared" si="29"/>
        <v>1</v>
      </c>
      <c r="S43">
        <f t="shared" si="30"/>
        <v>1</v>
      </c>
      <c r="U43">
        <f t="shared" si="31"/>
        <v>0</v>
      </c>
      <c r="V43">
        <f t="shared" si="16"/>
        <v>0</v>
      </c>
      <c r="W43">
        <f t="shared" si="17"/>
        <v>0</v>
      </c>
      <c r="X43">
        <f t="shared" si="18"/>
        <v>0</v>
      </c>
    </row>
    <row r="44" spans="1:24" ht="12.75">
      <c r="A44" s="32">
        <f>IF(Indicators!$G$11="in",Indicators!B20+Indicators!C20,0)</f>
        <v>0</v>
      </c>
      <c r="B44" s="14">
        <f>IF(Indicators!$G$11="in",Indicators!F20+Indicators!G20,0)</f>
        <v>0</v>
      </c>
      <c r="C44" s="14">
        <f>IF(Indicators!$G$11="in",Indicators!J20+Indicators!K20,0)</f>
        <v>0</v>
      </c>
      <c r="D44" s="43">
        <f>IF(Indicators!$G$11="in",Indicators!N20+Indicators!O20,0)</f>
        <v>0</v>
      </c>
      <c r="F44">
        <f t="shared" si="19"/>
        <v>0</v>
      </c>
      <c r="G44">
        <f t="shared" si="20"/>
        <v>0</v>
      </c>
      <c r="H44">
        <f t="shared" si="21"/>
        <v>0</v>
      </c>
      <c r="I44">
        <f t="shared" si="22"/>
        <v>0</v>
      </c>
      <c r="K44">
        <f t="shared" si="23"/>
        <v>0</v>
      </c>
      <c r="L44">
        <f t="shared" si="24"/>
        <v>0</v>
      </c>
      <c r="M44">
        <f t="shared" si="25"/>
        <v>0</v>
      </c>
      <c r="N44">
        <f t="shared" si="26"/>
        <v>0</v>
      </c>
      <c r="P44">
        <f t="shared" si="27"/>
        <v>1</v>
      </c>
      <c r="Q44">
        <f t="shared" si="28"/>
        <v>1</v>
      </c>
      <c r="R44">
        <f t="shared" si="29"/>
        <v>1</v>
      </c>
      <c r="S44">
        <f t="shared" si="30"/>
        <v>1</v>
      </c>
      <c r="U44">
        <f t="shared" si="31"/>
        <v>0</v>
      </c>
      <c r="V44">
        <f t="shared" si="16"/>
        <v>0</v>
      </c>
      <c r="W44">
        <f t="shared" si="17"/>
        <v>0</v>
      </c>
      <c r="X44">
        <f t="shared" si="18"/>
        <v>0</v>
      </c>
    </row>
    <row r="45" spans="1:24" ht="12.75">
      <c r="A45" s="32">
        <f>IF(Indicators!$G$11="in",Indicators!B21+Indicators!C21,0)</f>
        <v>0</v>
      </c>
      <c r="B45" s="14">
        <f>IF(Indicators!$G$11="in",Indicators!F21+Indicators!G21,0)</f>
        <v>0</v>
      </c>
      <c r="C45" s="14">
        <f>IF(Indicators!$G$11="in",Indicators!J21+Indicators!K21,0)</f>
        <v>0</v>
      </c>
      <c r="D45" s="43">
        <f>IF(Indicators!$G$11="in",Indicators!N21+Indicators!O21,0)</f>
        <v>0</v>
      </c>
      <c r="F45">
        <f t="shared" si="19"/>
        <v>0</v>
      </c>
      <c r="G45">
        <f t="shared" si="20"/>
        <v>0</v>
      </c>
      <c r="H45">
        <f t="shared" si="21"/>
        <v>0</v>
      </c>
      <c r="I45">
        <f t="shared" si="22"/>
        <v>0</v>
      </c>
      <c r="K45">
        <f t="shared" si="23"/>
        <v>0</v>
      </c>
      <c r="L45">
        <f t="shared" si="24"/>
        <v>0</v>
      </c>
      <c r="M45">
        <f t="shared" si="25"/>
        <v>0</v>
      </c>
      <c r="N45">
        <f t="shared" si="26"/>
        <v>0</v>
      </c>
      <c r="P45">
        <f t="shared" si="27"/>
        <v>1</v>
      </c>
      <c r="Q45">
        <f t="shared" si="28"/>
        <v>1</v>
      </c>
      <c r="R45">
        <f t="shared" si="29"/>
        <v>1</v>
      </c>
      <c r="S45">
        <f t="shared" si="30"/>
        <v>1</v>
      </c>
      <c r="U45">
        <f t="shared" si="31"/>
        <v>0</v>
      </c>
      <c r="V45">
        <f t="shared" si="16"/>
        <v>0</v>
      </c>
      <c r="W45">
        <f t="shared" si="17"/>
        <v>0</v>
      </c>
      <c r="X45">
        <f t="shared" si="18"/>
        <v>0</v>
      </c>
    </row>
    <row r="46" spans="1:24" ht="12.75">
      <c r="A46" s="32">
        <f>IF(Indicators!$G$11="in",Indicators!B22+Indicators!C22,0)</f>
        <v>0</v>
      </c>
      <c r="B46" s="14">
        <f>IF(Indicators!$G$11="in",Indicators!F22+Indicators!G22,0)</f>
        <v>0</v>
      </c>
      <c r="C46" s="14">
        <f>IF(Indicators!$G$11="in",Indicators!J22+Indicators!K22,0)</f>
        <v>0</v>
      </c>
      <c r="D46" s="43">
        <f>IF(Indicators!$G$11="in",Indicators!N22+Indicators!O22,0)</f>
        <v>0</v>
      </c>
      <c r="F46">
        <f t="shared" si="19"/>
        <v>0</v>
      </c>
      <c r="G46">
        <f t="shared" si="20"/>
        <v>0</v>
      </c>
      <c r="H46">
        <f t="shared" si="21"/>
        <v>0</v>
      </c>
      <c r="I46">
        <f t="shared" si="22"/>
        <v>0</v>
      </c>
      <c r="K46">
        <f t="shared" si="23"/>
        <v>0</v>
      </c>
      <c r="L46">
        <f t="shared" si="24"/>
        <v>0</v>
      </c>
      <c r="M46">
        <f t="shared" si="25"/>
        <v>0</v>
      </c>
      <c r="N46">
        <f t="shared" si="26"/>
        <v>0</v>
      </c>
      <c r="P46">
        <f t="shared" si="27"/>
        <v>1</v>
      </c>
      <c r="Q46">
        <f t="shared" si="28"/>
        <v>1</v>
      </c>
      <c r="R46">
        <f t="shared" si="29"/>
        <v>1</v>
      </c>
      <c r="S46">
        <f t="shared" si="30"/>
        <v>1</v>
      </c>
      <c r="U46">
        <f t="shared" si="31"/>
        <v>0</v>
      </c>
      <c r="V46">
        <f t="shared" si="16"/>
        <v>0</v>
      </c>
      <c r="W46">
        <f t="shared" si="17"/>
        <v>0</v>
      </c>
      <c r="X46">
        <f t="shared" si="18"/>
        <v>0</v>
      </c>
    </row>
    <row r="47" spans="1:24" ht="12.75">
      <c r="A47" s="32">
        <f>IF(Indicators!$G$11="in",Indicators!B23+Indicators!C23,0)</f>
        <v>0</v>
      </c>
      <c r="B47" s="14">
        <f>IF(Indicators!$G$11="in",Indicators!F23+Indicators!G23,0)</f>
        <v>0</v>
      </c>
      <c r="C47" s="14">
        <f>IF(Indicators!$G$11="in",Indicators!J23+Indicators!K23,0)</f>
        <v>0</v>
      </c>
      <c r="D47" s="43">
        <f>IF(Indicators!$G$11="in",Indicators!N23+Indicators!O23,0)</f>
        <v>0</v>
      </c>
      <c r="F47">
        <f t="shared" si="19"/>
        <v>0</v>
      </c>
      <c r="G47">
        <f t="shared" si="20"/>
        <v>0</v>
      </c>
      <c r="H47">
        <f t="shared" si="21"/>
        <v>0</v>
      </c>
      <c r="I47">
        <f t="shared" si="22"/>
        <v>0</v>
      </c>
      <c r="K47">
        <f t="shared" si="23"/>
        <v>0</v>
      </c>
      <c r="L47">
        <f t="shared" si="24"/>
        <v>0</v>
      </c>
      <c r="M47">
        <f t="shared" si="25"/>
        <v>0</v>
      </c>
      <c r="N47">
        <f t="shared" si="26"/>
        <v>0</v>
      </c>
      <c r="P47">
        <f t="shared" si="27"/>
        <v>1</v>
      </c>
      <c r="Q47">
        <f t="shared" si="28"/>
        <v>1</v>
      </c>
      <c r="R47">
        <f t="shared" si="29"/>
        <v>1</v>
      </c>
      <c r="S47">
        <f t="shared" si="30"/>
        <v>1</v>
      </c>
      <c r="U47">
        <f t="shared" si="31"/>
        <v>0</v>
      </c>
      <c r="V47">
        <f t="shared" si="16"/>
        <v>0</v>
      </c>
      <c r="W47">
        <f t="shared" si="17"/>
        <v>0</v>
      </c>
      <c r="X47">
        <f t="shared" si="18"/>
        <v>0</v>
      </c>
    </row>
    <row r="48" spans="1:24" ht="12.75">
      <c r="A48" s="32">
        <f>IF(Indicators!$G$11="in",Indicators!B24+Indicators!C24,0)</f>
        <v>0</v>
      </c>
      <c r="B48" s="14">
        <f>IF(Indicators!$G$11="in",Indicators!F24+Indicators!G24,0)</f>
        <v>0</v>
      </c>
      <c r="C48" s="14">
        <f>IF(Indicators!$G$11="in",Indicators!J24+Indicators!K24,0)</f>
        <v>0</v>
      </c>
      <c r="D48" s="43">
        <f>IF(Indicators!$G$11="in",Indicators!N24+Indicators!O24,0)</f>
        <v>0</v>
      </c>
      <c r="F48">
        <f t="shared" si="19"/>
        <v>0</v>
      </c>
      <c r="G48">
        <f t="shared" si="20"/>
        <v>0</v>
      </c>
      <c r="H48">
        <f t="shared" si="21"/>
        <v>0</v>
      </c>
      <c r="I48">
        <f t="shared" si="22"/>
        <v>0</v>
      </c>
      <c r="K48">
        <f t="shared" si="23"/>
        <v>0</v>
      </c>
      <c r="L48">
        <f t="shared" si="24"/>
        <v>0</v>
      </c>
      <c r="M48">
        <f t="shared" si="25"/>
        <v>0</v>
      </c>
      <c r="N48">
        <f t="shared" si="26"/>
        <v>0</v>
      </c>
      <c r="P48">
        <f t="shared" si="27"/>
        <v>1</v>
      </c>
      <c r="Q48">
        <f t="shared" si="28"/>
        <v>1</v>
      </c>
      <c r="R48">
        <f t="shared" si="29"/>
        <v>1</v>
      </c>
      <c r="S48">
        <f t="shared" si="30"/>
        <v>1</v>
      </c>
      <c r="U48">
        <f t="shared" si="31"/>
        <v>0</v>
      </c>
      <c r="V48">
        <f t="shared" si="16"/>
        <v>0</v>
      </c>
      <c r="W48">
        <f t="shared" si="17"/>
        <v>0</v>
      </c>
      <c r="X48">
        <f t="shared" si="18"/>
        <v>0</v>
      </c>
    </row>
    <row r="49" spans="1:24" ht="12.75">
      <c r="A49" s="32">
        <f>IF(Indicators!$G$11="in",Indicators!B25+Indicators!C25,0)</f>
        <v>0</v>
      </c>
      <c r="B49" s="14">
        <f>IF(Indicators!$G$11="in",Indicators!F25+Indicators!G25,0)</f>
        <v>0</v>
      </c>
      <c r="C49" s="14">
        <f>IF(Indicators!$G$11="in",Indicators!J25+Indicators!K25,0)</f>
        <v>0</v>
      </c>
      <c r="D49" s="43">
        <f>IF(Indicators!$G$11="in",Indicators!N25+Indicators!O25,0)</f>
        <v>0</v>
      </c>
      <c r="F49">
        <f t="shared" si="19"/>
        <v>0</v>
      </c>
      <c r="G49">
        <f t="shared" si="20"/>
        <v>0</v>
      </c>
      <c r="H49">
        <f t="shared" si="21"/>
        <v>0</v>
      </c>
      <c r="I49">
        <f t="shared" si="22"/>
        <v>0</v>
      </c>
      <c r="K49">
        <f t="shared" si="23"/>
        <v>0</v>
      </c>
      <c r="L49">
        <f t="shared" si="24"/>
        <v>0</v>
      </c>
      <c r="M49">
        <f t="shared" si="25"/>
        <v>0</v>
      </c>
      <c r="N49">
        <f t="shared" si="26"/>
        <v>0</v>
      </c>
      <c r="P49">
        <f t="shared" si="27"/>
        <v>1</v>
      </c>
      <c r="Q49">
        <f t="shared" si="28"/>
        <v>1</v>
      </c>
      <c r="R49">
        <f t="shared" si="29"/>
        <v>1</v>
      </c>
      <c r="S49">
        <f t="shared" si="30"/>
        <v>1</v>
      </c>
      <c r="U49">
        <f t="shared" si="31"/>
        <v>0</v>
      </c>
      <c r="V49">
        <f t="shared" si="16"/>
        <v>0</v>
      </c>
      <c r="W49">
        <f t="shared" si="17"/>
        <v>0</v>
      </c>
      <c r="X49">
        <f t="shared" si="18"/>
        <v>0</v>
      </c>
    </row>
    <row r="50" spans="1:24" ht="12.75">
      <c r="A50" s="32">
        <f>IF(Indicators!$G$11="in",Indicators!B26+Indicators!C26,0)</f>
        <v>0</v>
      </c>
      <c r="B50" s="14">
        <f>IF(Indicators!$G$11="in",Indicators!F26+Indicators!G26,0)</f>
        <v>0</v>
      </c>
      <c r="C50" s="14">
        <f>IF(Indicators!$G$11="in",Indicators!J26+Indicators!K26,0)</f>
        <v>0</v>
      </c>
      <c r="D50" s="43">
        <f>IF(Indicators!$G$11="in",Indicators!N26+Indicators!O26,0)</f>
        <v>0</v>
      </c>
      <c r="F50">
        <f t="shared" si="19"/>
        <v>0</v>
      </c>
      <c r="G50">
        <f t="shared" si="20"/>
        <v>0</v>
      </c>
      <c r="H50">
        <f t="shared" si="21"/>
        <v>0</v>
      </c>
      <c r="I50">
        <f t="shared" si="22"/>
        <v>0</v>
      </c>
      <c r="K50">
        <f t="shared" si="23"/>
        <v>0</v>
      </c>
      <c r="L50">
        <f t="shared" si="24"/>
        <v>0</v>
      </c>
      <c r="M50">
        <f t="shared" si="25"/>
        <v>0</v>
      </c>
      <c r="N50">
        <f t="shared" si="26"/>
        <v>0</v>
      </c>
      <c r="P50">
        <f t="shared" si="27"/>
        <v>1</v>
      </c>
      <c r="Q50">
        <f t="shared" si="28"/>
        <v>1</v>
      </c>
      <c r="R50">
        <f t="shared" si="29"/>
        <v>1</v>
      </c>
      <c r="S50">
        <f t="shared" si="30"/>
        <v>1</v>
      </c>
      <c r="U50">
        <f t="shared" si="31"/>
        <v>0</v>
      </c>
      <c r="V50">
        <f t="shared" si="16"/>
        <v>0</v>
      </c>
      <c r="W50">
        <f t="shared" si="17"/>
        <v>0</v>
      </c>
      <c r="X50">
        <f t="shared" si="18"/>
        <v>0</v>
      </c>
    </row>
    <row r="51" spans="1:24" ht="12.75">
      <c r="A51" s="32">
        <f>IF(Indicators!$G$11="in",Indicators!B27+Indicators!C27,0)</f>
        <v>0</v>
      </c>
      <c r="B51" s="14">
        <f>IF(Indicators!$G$11="in",Indicators!F27+Indicators!G27,0)</f>
        <v>0</v>
      </c>
      <c r="C51" s="14">
        <f>IF(Indicators!$G$11="in",Indicators!J27+Indicators!K27,0)</f>
        <v>0</v>
      </c>
      <c r="D51" s="43">
        <f>IF(Indicators!$G$11="in",Indicators!N27+Indicators!O27,0)</f>
        <v>0</v>
      </c>
      <c r="F51">
        <f t="shared" si="19"/>
        <v>0</v>
      </c>
      <c r="G51">
        <f t="shared" si="20"/>
        <v>0</v>
      </c>
      <c r="H51">
        <f t="shared" si="21"/>
        <v>0</v>
      </c>
      <c r="I51">
        <f t="shared" si="22"/>
        <v>0</v>
      </c>
      <c r="K51">
        <f t="shared" si="23"/>
        <v>0</v>
      </c>
      <c r="L51">
        <f t="shared" si="24"/>
        <v>0</v>
      </c>
      <c r="M51">
        <f t="shared" si="25"/>
        <v>0</v>
      </c>
      <c r="N51">
        <f t="shared" si="26"/>
        <v>0</v>
      </c>
      <c r="P51">
        <f t="shared" si="27"/>
        <v>1</v>
      </c>
      <c r="Q51">
        <f t="shared" si="28"/>
        <v>1</v>
      </c>
      <c r="R51">
        <f t="shared" si="29"/>
        <v>1</v>
      </c>
      <c r="S51">
        <f t="shared" si="30"/>
        <v>1</v>
      </c>
      <c r="U51">
        <f t="shared" si="31"/>
        <v>0</v>
      </c>
      <c r="V51">
        <f t="shared" si="16"/>
        <v>0</v>
      </c>
      <c r="W51">
        <f t="shared" si="17"/>
        <v>0</v>
      </c>
      <c r="X51">
        <f t="shared" si="18"/>
        <v>0</v>
      </c>
    </row>
    <row r="52" spans="1:24" ht="12.75">
      <c r="A52" s="32">
        <f>IF(Indicators!$G$11="in",Indicators!B28+Indicators!C28,0)</f>
        <v>0</v>
      </c>
      <c r="B52" s="14">
        <f>IF(Indicators!$G$11="in",Indicators!F28+Indicators!G28,0)</f>
        <v>0</v>
      </c>
      <c r="C52" s="14">
        <f>IF(Indicators!$G$11="in",Indicators!J28+Indicators!K28,0)</f>
        <v>0</v>
      </c>
      <c r="D52" s="43">
        <f>IF(Indicators!$G$11="in",Indicators!N28+Indicators!O28,0)</f>
        <v>0</v>
      </c>
      <c r="F52">
        <f t="shared" si="19"/>
        <v>0</v>
      </c>
      <c r="G52">
        <f t="shared" si="20"/>
        <v>0</v>
      </c>
      <c r="H52">
        <f t="shared" si="21"/>
        <v>0</v>
      </c>
      <c r="I52">
        <f t="shared" si="22"/>
        <v>0</v>
      </c>
      <c r="K52">
        <f t="shared" si="23"/>
        <v>0</v>
      </c>
      <c r="L52">
        <f t="shared" si="24"/>
        <v>0</v>
      </c>
      <c r="M52">
        <f t="shared" si="25"/>
        <v>0</v>
      </c>
      <c r="N52">
        <f t="shared" si="26"/>
        <v>0</v>
      </c>
      <c r="P52">
        <f t="shared" si="27"/>
        <v>1</v>
      </c>
      <c r="Q52">
        <f t="shared" si="28"/>
        <v>1</v>
      </c>
      <c r="R52">
        <f t="shared" si="29"/>
        <v>1</v>
      </c>
      <c r="S52">
        <f t="shared" si="30"/>
        <v>1</v>
      </c>
      <c r="U52">
        <f t="shared" si="31"/>
        <v>0</v>
      </c>
      <c r="V52">
        <f t="shared" si="16"/>
        <v>0</v>
      </c>
      <c r="W52">
        <f t="shared" si="17"/>
        <v>0</v>
      </c>
      <c r="X52">
        <f t="shared" si="18"/>
        <v>0</v>
      </c>
    </row>
    <row r="53" spans="1:24" ht="12.75">
      <c r="A53" s="32">
        <f>IF(Indicators!$G$11="in",Indicators!B29+Indicators!C29,0)</f>
        <v>0</v>
      </c>
      <c r="B53" s="14">
        <f>IF(Indicators!$G$11="in",Indicators!F29+Indicators!G29,0)</f>
        <v>0</v>
      </c>
      <c r="C53" s="14">
        <f>IF(Indicators!$G$11="in",Indicators!J29+Indicators!K29,0)</f>
        <v>0</v>
      </c>
      <c r="D53" s="43">
        <f>IF(Indicators!$G$11="in",Indicators!N29+Indicators!O29,0)</f>
        <v>0</v>
      </c>
      <c r="F53">
        <f t="shared" si="19"/>
        <v>0</v>
      </c>
      <c r="G53">
        <f t="shared" si="20"/>
        <v>0</v>
      </c>
      <c r="H53">
        <f t="shared" si="21"/>
        <v>0</v>
      </c>
      <c r="I53">
        <f t="shared" si="22"/>
        <v>0</v>
      </c>
      <c r="K53">
        <f t="shared" si="23"/>
        <v>0</v>
      </c>
      <c r="L53">
        <f t="shared" si="24"/>
        <v>0</v>
      </c>
      <c r="M53">
        <f t="shared" si="25"/>
        <v>0</v>
      </c>
      <c r="N53">
        <f t="shared" si="26"/>
        <v>0</v>
      </c>
      <c r="P53">
        <f t="shared" si="27"/>
        <v>1</v>
      </c>
      <c r="Q53">
        <f t="shared" si="28"/>
        <v>1</v>
      </c>
      <c r="R53">
        <f t="shared" si="29"/>
        <v>1</v>
      </c>
      <c r="S53">
        <f t="shared" si="30"/>
        <v>1</v>
      </c>
      <c r="U53">
        <f t="shared" si="31"/>
        <v>0</v>
      </c>
      <c r="V53">
        <f t="shared" si="16"/>
        <v>0</v>
      </c>
      <c r="W53">
        <f t="shared" si="17"/>
        <v>0</v>
      </c>
      <c r="X53">
        <f t="shared" si="18"/>
        <v>0</v>
      </c>
    </row>
    <row r="54" spans="1:24" ht="12.75">
      <c r="A54" s="32">
        <f>IF(Indicators!$G$11="in",Indicators!B30+Indicators!C30,0)</f>
        <v>0</v>
      </c>
      <c r="B54" s="14">
        <f>IF(Indicators!$G$11="in",Indicators!F30+Indicators!G30,0)</f>
        <v>0</v>
      </c>
      <c r="C54" s="14">
        <f>IF(Indicators!$G$11="in",Indicators!J30+Indicators!K30,0)</f>
        <v>0</v>
      </c>
      <c r="D54" s="43">
        <f>IF(Indicators!$G$11="in",Indicators!N30+Indicators!O30,0)</f>
        <v>0</v>
      </c>
      <c r="F54">
        <f t="shared" si="19"/>
        <v>0</v>
      </c>
      <c r="G54">
        <f t="shared" si="20"/>
        <v>0</v>
      </c>
      <c r="H54">
        <f t="shared" si="21"/>
        <v>0</v>
      </c>
      <c r="I54">
        <f t="shared" si="22"/>
        <v>0</v>
      </c>
      <c r="K54">
        <f t="shared" si="23"/>
        <v>0</v>
      </c>
      <c r="L54">
        <f t="shared" si="24"/>
        <v>0</v>
      </c>
      <c r="M54">
        <f t="shared" si="25"/>
        <v>0</v>
      </c>
      <c r="N54">
        <f t="shared" si="26"/>
        <v>0</v>
      </c>
      <c r="P54">
        <f t="shared" si="27"/>
        <v>1</v>
      </c>
      <c r="Q54">
        <f t="shared" si="28"/>
        <v>1</v>
      </c>
      <c r="R54">
        <f t="shared" si="29"/>
        <v>1</v>
      </c>
      <c r="S54">
        <f t="shared" si="30"/>
        <v>1</v>
      </c>
      <c r="U54">
        <f t="shared" si="31"/>
        <v>0</v>
      </c>
      <c r="V54">
        <f t="shared" si="16"/>
        <v>0</v>
      </c>
      <c r="W54">
        <f t="shared" si="17"/>
        <v>0</v>
      </c>
      <c r="X54">
        <f t="shared" si="18"/>
        <v>0</v>
      </c>
    </row>
    <row r="55" spans="1:24" ht="12.75">
      <c r="A55" s="32">
        <f>IF(Indicators!$G$11="in",Indicators!B31+Indicators!C31,0)</f>
        <v>0</v>
      </c>
      <c r="B55" s="14">
        <f>IF(Indicators!$G$11="in",Indicators!F31+Indicators!G31,0)</f>
        <v>0</v>
      </c>
      <c r="C55" s="14">
        <f>IF(Indicators!$G$11="in",Indicators!J31+Indicators!K31,0)</f>
        <v>0</v>
      </c>
      <c r="D55" s="43">
        <f>IF(Indicators!$G$11="in",Indicators!N31+Indicators!O31,0)</f>
        <v>0</v>
      </c>
      <c r="F55">
        <f t="shared" si="19"/>
        <v>0</v>
      </c>
      <c r="G55">
        <f t="shared" si="20"/>
        <v>0</v>
      </c>
      <c r="H55">
        <f t="shared" si="21"/>
        <v>0</v>
      </c>
      <c r="I55">
        <f t="shared" si="22"/>
        <v>0</v>
      </c>
      <c r="K55">
        <f t="shared" si="23"/>
        <v>0</v>
      </c>
      <c r="L55">
        <f t="shared" si="24"/>
        <v>0</v>
      </c>
      <c r="M55">
        <f t="shared" si="25"/>
        <v>0</v>
      </c>
      <c r="N55">
        <f t="shared" si="26"/>
        <v>0</v>
      </c>
      <c r="P55">
        <f t="shared" si="27"/>
        <v>1</v>
      </c>
      <c r="Q55">
        <f t="shared" si="28"/>
        <v>1</v>
      </c>
      <c r="R55">
        <f t="shared" si="29"/>
        <v>1</v>
      </c>
      <c r="S55">
        <f t="shared" si="30"/>
        <v>1</v>
      </c>
      <c r="U55">
        <f t="shared" si="31"/>
        <v>0</v>
      </c>
      <c r="V55">
        <f t="shared" si="16"/>
        <v>0</v>
      </c>
      <c r="W55">
        <f t="shared" si="17"/>
        <v>0</v>
      </c>
      <c r="X55">
        <f t="shared" si="18"/>
        <v>0</v>
      </c>
    </row>
    <row r="56" spans="1:24" ht="12.75">
      <c r="A56" s="32">
        <f>IF(Indicators!$G$11="in",Indicators!B32+Indicators!C32,0)</f>
        <v>0</v>
      </c>
      <c r="B56" s="14">
        <f>IF(Indicators!$G$11="in",Indicators!F32+Indicators!G32,0)</f>
        <v>0</v>
      </c>
      <c r="C56" s="14">
        <f>IF(Indicators!$G$11="in",Indicators!J32+Indicators!K32,0)</f>
        <v>0</v>
      </c>
      <c r="D56" s="43">
        <f>IF(Indicators!$G$11="in",Indicators!N32+Indicators!O32,0)</f>
        <v>0</v>
      </c>
      <c r="F56">
        <f t="shared" si="19"/>
        <v>0</v>
      </c>
      <c r="G56">
        <f t="shared" si="20"/>
        <v>0</v>
      </c>
      <c r="H56">
        <f t="shared" si="21"/>
        <v>0</v>
      </c>
      <c r="I56">
        <f t="shared" si="22"/>
        <v>0</v>
      </c>
      <c r="K56">
        <f t="shared" si="23"/>
        <v>0</v>
      </c>
      <c r="L56">
        <f t="shared" si="24"/>
        <v>0</v>
      </c>
      <c r="M56">
        <f t="shared" si="25"/>
        <v>0</v>
      </c>
      <c r="N56">
        <f t="shared" si="26"/>
        <v>0</v>
      </c>
      <c r="P56">
        <f t="shared" si="27"/>
        <v>1</v>
      </c>
      <c r="Q56">
        <f t="shared" si="28"/>
        <v>1</v>
      </c>
      <c r="R56">
        <f t="shared" si="29"/>
        <v>1</v>
      </c>
      <c r="S56">
        <f t="shared" si="30"/>
        <v>1</v>
      </c>
      <c r="U56">
        <f t="shared" si="31"/>
        <v>0</v>
      </c>
      <c r="V56">
        <f t="shared" si="16"/>
        <v>0</v>
      </c>
      <c r="W56">
        <f t="shared" si="17"/>
        <v>0</v>
      </c>
      <c r="X56">
        <f t="shared" si="18"/>
        <v>0</v>
      </c>
    </row>
    <row r="57" spans="1:24" ht="12.75">
      <c r="A57" s="32">
        <f>IF(Indicators!$G$11="in",Indicators!B33+Indicators!C33,0)</f>
        <v>0</v>
      </c>
      <c r="B57" s="14">
        <f>IF(Indicators!$G$11="in",Indicators!F33+Indicators!G33,0)</f>
        <v>0</v>
      </c>
      <c r="C57" s="14">
        <f>IF(Indicators!$G$11="in",Indicators!J33+Indicators!K33,0)</f>
        <v>0</v>
      </c>
      <c r="D57" s="43">
        <f>IF(Indicators!$G$11="in",Indicators!N33+Indicators!O33,0)</f>
        <v>0</v>
      </c>
      <c r="F57">
        <f t="shared" si="19"/>
        <v>0</v>
      </c>
      <c r="G57">
        <f t="shared" si="20"/>
        <v>0</v>
      </c>
      <c r="H57">
        <f t="shared" si="21"/>
        <v>0</v>
      </c>
      <c r="I57">
        <f t="shared" si="22"/>
        <v>0</v>
      </c>
      <c r="K57">
        <f t="shared" si="23"/>
        <v>0</v>
      </c>
      <c r="L57">
        <f t="shared" si="24"/>
        <v>0</v>
      </c>
      <c r="M57">
        <f t="shared" si="25"/>
        <v>0</v>
      </c>
      <c r="N57">
        <f t="shared" si="26"/>
        <v>0</v>
      </c>
      <c r="P57">
        <f t="shared" si="27"/>
        <v>1</v>
      </c>
      <c r="Q57">
        <f t="shared" si="28"/>
        <v>1</v>
      </c>
      <c r="R57">
        <f t="shared" si="29"/>
        <v>1</v>
      </c>
      <c r="S57">
        <f t="shared" si="30"/>
        <v>1</v>
      </c>
      <c r="U57">
        <f t="shared" si="31"/>
        <v>0</v>
      </c>
      <c r="V57">
        <f t="shared" si="16"/>
        <v>0</v>
      </c>
      <c r="W57">
        <f t="shared" si="17"/>
        <v>0</v>
      </c>
      <c r="X57">
        <f t="shared" si="18"/>
        <v>0</v>
      </c>
    </row>
    <row r="58" spans="1:24" ht="12.75">
      <c r="A58" s="32">
        <f>IF(Indicators!$G$11="in",Indicators!B34+Indicators!C34,0)</f>
        <v>0</v>
      </c>
      <c r="B58" s="14">
        <f>IF(Indicators!$G$11="in",Indicators!F34+Indicators!G34,0)</f>
        <v>0</v>
      </c>
      <c r="C58" s="14">
        <f>IF(Indicators!$G$11="in",Indicators!J34+Indicators!K34,0)</f>
        <v>0</v>
      </c>
      <c r="D58" s="43">
        <f>IF(Indicators!$G$11="in",Indicators!N34+Indicators!O34,0)</f>
        <v>0</v>
      </c>
      <c r="F58">
        <f t="shared" si="19"/>
        <v>0</v>
      </c>
      <c r="G58">
        <f t="shared" si="20"/>
        <v>0</v>
      </c>
      <c r="H58">
        <f t="shared" si="21"/>
        <v>0</v>
      </c>
      <c r="I58">
        <f t="shared" si="22"/>
        <v>0</v>
      </c>
      <c r="K58">
        <f t="shared" si="23"/>
        <v>0</v>
      </c>
      <c r="L58">
        <f t="shared" si="24"/>
        <v>0</v>
      </c>
      <c r="M58">
        <f t="shared" si="25"/>
        <v>0</v>
      </c>
      <c r="N58">
        <f t="shared" si="26"/>
        <v>0</v>
      </c>
      <c r="P58">
        <f t="shared" si="27"/>
        <v>1</v>
      </c>
      <c r="Q58">
        <f t="shared" si="28"/>
        <v>1</v>
      </c>
      <c r="R58">
        <f t="shared" si="29"/>
        <v>1</v>
      </c>
      <c r="S58">
        <f t="shared" si="30"/>
        <v>1</v>
      </c>
      <c r="U58">
        <f t="shared" si="31"/>
        <v>0</v>
      </c>
      <c r="V58">
        <f t="shared" si="16"/>
        <v>0</v>
      </c>
      <c r="W58">
        <f t="shared" si="17"/>
        <v>0</v>
      </c>
      <c r="X58">
        <f t="shared" si="18"/>
        <v>0</v>
      </c>
    </row>
    <row r="59" spans="1:24" ht="12.75">
      <c r="A59" s="44">
        <f>IF(Indicators!$G$11="in",Indicators!B35+Indicators!C35,0)</f>
        <v>0</v>
      </c>
      <c r="B59" s="45">
        <f>IF(Indicators!$G$11="in",Indicators!F35+Indicators!G35,0)</f>
        <v>0</v>
      </c>
      <c r="C59" s="45">
        <f>IF(Indicators!$G$11="in",Indicators!J35+Indicators!K35,0)</f>
        <v>0</v>
      </c>
      <c r="D59" s="46">
        <f>IF(Indicators!$G$11="in",Indicators!N35+Indicators!O35,0)</f>
        <v>0</v>
      </c>
      <c r="F59">
        <f t="shared" si="19"/>
        <v>0</v>
      </c>
      <c r="G59">
        <f t="shared" si="20"/>
        <v>0</v>
      </c>
      <c r="H59">
        <f t="shared" si="21"/>
        <v>0</v>
      </c>
      <c r="I59">
        <f t="shared" si="22"/>
        <v>0</v>
      </c>
      <c r="K59">
        <f t="shared" si="23"/>
        <v>0</v>
      </c>
      <c r="L59">
        <f t="shared" si="24"/>
        <v>0</v>
      </c>
      <c r="M59">
        <f t="shared" si="25"/>
        <v>0</v>
      </c>
      <c r="N59">
        <f t="shared" si="26"/>
        <v>0</v>
      </c>
      <c r="P59">
        <f t="shared" si="27"/>
        <v>1</v>
      </c>
      <c r="Q59">
        <f t="shared" si="28"/>
        <v>1</v>
      </c>
      <c r="R59">
        <f t="shared" si="29"/>
        <v>1</v>
      </c>
      <c r="S59">
        <f t="shared" si="30"/>
        <v>1</v>
      </c>
      <c r="U59">
        <f t="shared" si="31"/>
        <v>0</v>
      </c>
      <c r="V59">
        <f t="shared" si="16"/>
        <v>0</v>
      </c>
      <c r="W59">
        <f t="shared" si="17"/>
        <v>0</v>
      </c>
      <c r="X59">
        <f t="shared" si="18"/>
        <v>0</v>
      </c>
    </row>
    <row r="60" spans="6:25" ht="12.75">
      <c r="F60">
        <f>SUM(F39:F59)</f>
        <v>0</v>
      </c>
      <c r="G60">
        <f>SUM(G39:G59)</f>
        <v>0</v>
      </c>
      <c r="H60">
        <f>SUM(H39:H59)</f>
        <v>0</v>
      </c>
      <c r="I60">
        <f>SUM(I39:I59)</f>
        <v>0</v>
      </c>
      <c r="J60">
        <f>SUM(F60:I60)</f>
        <v>0</v>
      </c>
      <c r="U60">
        <f>SUM(U39:U59)</f>
        <v>0</v>
      </c>
      <c r="V60">
        <f>SUM(V39:V59)</f>
        <v>0</v>
      </c>
      <c r="W60">
        <f>SUM(W39:W59)</f>
        <v>0</v>
      </c>
      <c r="X60">
        <f>SUM(X39:X59)</f>
        <v>0</v>
      </c>
      <c r="Y60">
        <f>SUM(U60:X60)</f>
        <v>0</v>
      </c>
    </row>
    <row r="64" spans="9:10" ht="12.75">
      <c r="I64" s="10" t="s">
        <v>45</v>
      </c>
      <c r="J64">
        <f>J34+J60</f>
        <v>0</v>
      </c>
    </row>
    <row r="65" spans="9:10" ht="12.75">
      <c r="I65" s="10" t="s">
        <v>46</v>
      </c>
      <c r="J65">
        <f>Y34+Y60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Ericha Courtright</cp:lastModifiedBy>
  <cp:lastPrinted>2004-01-22T21:05:47Z</cp:lastPrinted>
  <dcterms:created xsi:type="dcterms:W3CDTF">1999-03-18T18:02:53Z</dcterms:created>
  <dcterms:modified xsi:type="dcterms:W3CDTF">2006-11-22T17:34:17Z</dcterms:modified>
  <cp:category/>
  <cp:version/>
  <cp:contentType/>
  <cp:contentStatus/>
</cp:coreProperties>
</file>